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gerbobgmail.com\Documents\Girl Scouts\Lakota Wings SU\"/>
    </mc:Choice>
  </mc:AlternateContent>
  <bookViews>
    <workbookView xWindow="0" yWindow="0" windowWidth="20490" windowHeight="7755"/>
  </bookViews>
  <sheets>
    <sheet name="Planning" sheetId="1" r:id="rId1"/>
    <sheet name="Actual" sheetId="2" r:id="rId2"/>
    <sheet name="Actual for sharing" sheetId="4" r:id="rId3"/>
    <sheet name="Reimbursements" sheetId="3" r:id="rId4"/>
  </sheets>
  <definedNames>
    <definedName name="_xlnm.Print_Area" localSheetId="1">Actual!$B$1:$J$95</definedName>
    <definedName name="_xlnm.Print_Area" localSheetId="2">'Actual for sharing'!$A$1:$I$60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4" l="1"/>
  <c r="H37" i="4"/>
  <c r="H31" i="4"/>
  <c r="H28" i="4"/>
  <c r="H16" i="4"/>
  <c r="H24" i="4" s="1"/>
  <c r="C59" i="4"/>
  <c r="H23" i="4" s="1"/>
  <c r="C53" i="4"/>
  <c r="H22" i="4" s="1"/>
  <c r="C48" i="4"/>
  <c r="H21" i="4" s="1"/>
  <c r="C41" i="4"/>
  <c r="H20" i="4" s="1"/>
  <c r="C28" i="4"/>
  <c r="H19" i="4" s="1"/>
  <c r="C7" i="4"/>
  <c r="C6" i="4"/>
  <c r="C12" i="4" l="1"/>
  <c r="H18" i="4" s="1"/>
  <c r="H33" i="4"/>
  <c r="H25" i="4"/>
  <c r="H36" i="4" l="1"/>
  <c r="H40" i="4" s="1"/>
  <c r="H93" i="2" l="1"/>
  <c r="H92" i="2"/>
  <c r="D72" i="2" l="1"/>
  <c r="D35" i="3" l="1"/>
  <c r="D73" i="3" s="1"/>
  <c r="D56" i="3" l="1"/>
  <c r="D75" i="3" s="1"/>
  <c r="D49" i="3"/>
  <c r="D74" i="3" s="1"/>
  <c r="D6" i="3"/>
  <c r="D26" i="3" s="1"/>
  <c r="D72" i="3" s="1"/>
  <c r="D60" i="3"/>
  <c r="D69" i="3" s="1"/>
  <c r="D76" i="3" s="1"/>
  <c r="D77" i="3" l="1"/>
  <c r="D59" i="2"/>
  <c r="H78" i="2" s="1"/>
  <c r="D53" i="2"/>
  <c r="H77" i="2" s="1"/>
  <c r="D48" i="2"/>
  <c r="H76" i="2" s="1"/>
  <c r="D41" i="2"/>
  <c r="H75" i="2" s="1"/>
  <c r="D28" i="2"/>
  <c r="H74" i="2" s="1"/>
  <c r="D7" i="2"/>
  <c r="H86" i="2"/>
  <c r="D6" i="2"/>
  <c r="H83" i="2"/>
  <c r="H88" i="2" s="1"/>
  <c r="D12" i="2" l="1"/>
  <c r="H73" i="2" s="1"/>
  <c r="H79" i="2"/>
  <c r="H80" i="2" l="1"/>
  <c r="H91" i="2" s="1"/>
  <c r="H94" i="2" s="1"/>
</calcChain>
</file>

<file path=xl/sharedStrings.xml><?xml version="1.0" encoding="utf-8"?>
<sst xmlns="http://schemas.openxmlformats.org/spreadsheetml/2006/main" count="607" uniqueCount="165">
  <si>
    <t>Troop Trip Budget Worksheet</t>
  </si>
  <si>
    <t>Expenses</t>
  </si>
  <si>
    <t>Food</t>
  </si>
  <si>
    <t>days x</t>
  </si>
  <si>
    <t>per breakfast x</t>
  </si>
  <si>
    <t>per lunch x</t>
  </si>
  <si>
    <t>per supper x</t>
  </si>
  <si>
    <t>Total Food Cost</t>
  </si>
  <si>
    <t>Travel</t>
  </si>
  <si>
    <t>cars x</t>
  </si>
  <si>
    <t>per mile x</t>
  </si>
  <si>
    <t xml:space="preserve">toll fees x </t>
  </si>
  <si>
    <t xml:space="preserve"> directions =</t>
  </si>
  <si>
    <t>Activities</t>
  </si>
  <si>
    <t>Troop Activity Cost</t>
  </si>
  <si>
    <t>Insurance</t>
  </si>
  <si>
    <t>per day x</t>
  </si>
  <si>
    <t>Total Insurance Cost</t>
  </si>
  <si>
    <t>Spending $</t>
  </si>
  <si>
    <t xml:space="preserve">X </t>
  </si>
  <si>
    <t xml:space="preserve">girls = </t>
  </si>
  <si>
    <t>Supplies</t>
  </si>
  <si>
    <t>Kitchen supply totes &amp; additional dishes</t>
  </si>
  <si>
    <t>Total Cost</t>
  </si>
  <si>
    <t>Gas</t>
  </si>
  <si>
    <t>Spending</t>
  </si>
  <si>
    <t>Income</t>
  </si>
  <si>
    <t>Bake Sale Profits</t>
  </si>
  <si>
    <t>Tent Set-up @ Butterworth</t>
  </si>
  <si>
    <t>Cookie Booth Donation Profits</t>
  </si>
  <si>
    <t>Adult portion</t>
  </si>
  <si>
    <t>Date</t>
  </si>
  <si>
    <t>Amount</t>
  </si>
  <si>
    <t>Description</t>
  </si>
  <si>
    <t>Note</t>
  </si>
  <si>
    <t>Kroger - majority of food</t>
  </si>
  <si>
    <t>Receipt is 283.11 but charcoal moved to supplies ($9)</t>
  </si>
  <si>
    <t>GSWO</t>
  </si>
  <si>
    <t>Troop Trip Receipts/Spending</t>
  </si>
  <si>
    <t>Troop card</t>
  </si>
  <si>
    <t>Love's - Farrar van</t>
  </si>
  <si>
    <t>Lutz Mobil - Farrar van</t>
  </si>
  <si>
    <t>Pilot - Farrar van</t>
  </si>
  <si>
    <t>Payment</t>
  </si>
  <si>
    <t>$283.11 receipt</t>
  </si>
  <si>
    <t>Kroger - with a lot of food</t>
  </si>
  <si>
    <t>Walmart - ice, charcoal, propane</t>
  </si>
  <si>
    <t>$77.31 receipt</t>
  </si>
  <si>
    <t>Walmart - fruit and bread</t>
  </si>
  <si>
    <t>Receipt is $77.31 but ice and fuel moved to supplies (34.99)</t>
  </si>
  <si>
    <t>NY Toll Road - Farrar van</t>
  </si>
  <si>
    <t>Troop cash</t>
  </si>
  <si>
    <t>no receipt</t>
  </si>
  <si>
    <t>9 Discover Passes</t>
  </si>
  <si>
    <t>$38 each</t>
  </si>
  <si>
    <t>Niagara Falls State Park Shop</t>
  </si>
  <si>
    <t>Digiphoto - Cave of Wind</t>
  </si>
  <si>
    <t>Farrar cash</t>
  </si>
  <si>
    <t>Farrar card</t>
  </si>
  <si>
    <t>NY Toll Road - Peirce van</t>
  </si>
  <si>
    <t>NY Toll Road - Peirce &amp; Farrar vans</t>
  </si>
  <si>
    <t>1 receipt, 3 no receipt</t>
  </si>
  <si>
    <t>Water and Soda treat for lunch</t>
  </si>
  <si>
    <t>Tops Fuel - Peirce van</t>
  </si>
  <si>
    <t>Express Mart - Peirce van</t>
  </si>
  <si>
    <t>Peirce cash</t>
  </si>
  <si>
    <t>Kroger Liberty - Peirce van</t>
  </si>
  <si>
    <t>Peirce card</t>
  </si>
  <si>
    <t>Travel - fuel</t>
  </si>
  <si>
    <t>Tops - water</t>
  </si>
  <si>
    <t>Tops - milk</t>
  </si>
  <si>
    <t>Receipt is $9.78 but ice moved to supplies (6.48)</t>
  </si>
  <si>
    <t>Tops - ice</t>
  </si>
  <si>
    <t>$9.78 receipt</t>
  </si>
  <si>
    <t>Tops - milk, lemonade</t>
  </si>
  <si>
    <t>Travel - tolls and parking</t>
  </si>
  <si>
    <t>Niagara Falls State Park Parking</t>
  </si>
  <si>
    <t>1 stub, 1 no stub</t>
  </si>
  <si>
    <t>Kwik Fill</t>
  </si>
  <si>
    <t>Burns card</t>
  </si>
  <si>
    <t>Pilot - Burns van</t>
  </si>
  <si>
    <t>Kroger Monroe - Burns van</t>
  </si>
  <si>
    <t>Receipt is 61.56 but only portion is GS</t>
  </si>
  <si>
    <t>Vidler's</t>
  </si>
  <si>
    <t>Tolls/Parking</t>
  </si>
  <si>
    <t>NY Toll Road - Sager car</t>
  </si>
  <si>
    <t>Sunoco - Sager car</t>
  </si>
  <si>
    <t>Sager cash</t>
  </si>
  <si>
    <t>UDF - Sager car</t>
  </si>
  <si>
    <t>Sager card</t>
  </si>
  <si>
    <t>Cookie Booth Profits</t>
  </si>
  <si>
    <t>Some girls had money left from Niagara.</t>
  </si>
  <si>
    <t>Remaining cookie profits to distribute</t>
  </si>
  <si>
    <t>Receipt is $139.17 but $14 due from Sager's for sweatshirt</t>
  </si>
  <si>
    <t>May campout supplies</t>
  </si>
  <si>
    <t>Michaels - tins</t>
  </si>
  <si>
    <t>Michaels - journals</t>
  </si>
  <si>
    <t>$26.91 receipt - journey keepsake</t>
  </si>
  <si>
    <t>Walmart - kitchen boxes, dishes</t>
  </si>
  <si>
    <t>Petty cash</t>
  </si>
  <si>
    <t>Walmart - Camping supplies</t>
  </si>
  <si>
    <t>Shell - Farrar van</t>
  </si>
  <si>
    <t>Troop Trip Reimbursements</t>
  </si>
  <si>
    <t>Troop check</t>
  </si>
  <si>
    <t>Troop Card - no reimbursement needed</t>
  </si>
  <si>
    <t>Burns Paid - Reimbursement needed</t>
  </si>
  <si>
    <t>Peirce Paid - Reimbursement needed</t>
  </si>
  <si>
    <t>Sager Paid - Reimbursement needed</t>
  </si>
  <si>
    <t>Farrar Paid - Reimbursement needed</t>
  </si>
  <si>
    <t>Adult food payment</t>
  </si>
  <si>
    <t>check 6140</t>
  </si>
  <si>
    <t>Check never deposited, returned</t>
  </si>
  <si>
    <t>Total</t>
  </si>
  <si>
    <t>Paid with troop cash/card</t>
  </si>
  <si>
    <t>Burns</t>
  </si>
  <si>
    <t>Peirce</t>
  </si>
  <si>
    <t>Sager</t>
  </si>
  <si>
    <t>Farrar</t>
  </si>
  <si>
    <t>2015-16 registration</t>
  </si>
  <si>
    <t>$20 dues x 5 girls</t>
  </si>
  <si>
    <t xml:space="preserve">United of Omaha </t>
  </si>
  <si>
    <t>$45 booth profit x 5 girls</t>
  </si>
  <si>
    <t>Special Funds  remaining</t>
  </si>
  <si>
    <t>____</t>
  </si>
  <si>
    <t>$____</t>
  </si>
  <si>
    <t>$_____</t>
  </si>
  <si>
    <t>$</t>
  </si>
  <si>
    <t>Total Travel Cost</t>
  </si>
  <si>
    <t>days =</t>
  </si>
  <si>
    <t>per snack x</t>
  </si>
  <si>
    <t>Lodging</t>
  </si>
  <si>
    <t>nights x</t>
  </si>
  <si>
    <t>per room x</t>
  </si>
  <si>
    <t xml:space="preserve">rooms = </t>
  </si>
  <si>
    <t>Total Lodging Cost</t>
  </si>
  <si>
    <t>tickets x</t>
  </si>
  <si>
    <t>per person x</t>
  </si>
  <si>
    <t>(___girls + ___ adults)=</t>
  </si>
  <si>
    <t>vans x</t>
  </si>
  <si>
    <t xml:space="preserve">miles = </t>
  </si>
  <si>
    <t>Day 1  ____</t>
  </si>
  <si>
    <t>Add more as needed</t>
  </si>
  <si>
    <t>Day 2  ____</t>
  </si>
  <si>
    <t>Day 3  ____</t>
  </si>
  <si>
    <t>Day 4  ____</t>
  </si>
  <si>
    <t xml:space="preserve">   Personal cars</t>
  </si>
  <si>
    <t xml:space="preserve">   Air, bus, train</t>
  </si>
  <si>
    <t xml:space="preserve">   Van</t>
  </si>
  <si>
    <t>Total Spending $ Cost</t>
  </si>
  <si>
    <t>Supplies &amp; Miscellaneous</t>
  </si>
  <si>
    <t>Total Supplies/Misc Cost</t>
  </si>
  <si>
    <t>Supplies/Misc</t>
  </si>
  <si>
    <t>Total Expenses</t>
  </si>
  <si>
    <t>x ____ years =</t>
  </si>
  <si>
    <t>(Year # ____ )</t>
  </si>
  <si>
    <t xml:space="preserve">   Troop dues</t>
  </si>
  <si>
    <t xml:space="preserve">   Cookie Sale Earnings</t>
  </si>
  <si>
    <t xml:space="preserve">   Fall Product Earnings</t>
  </si>
  <si>
    <t xml:space="preserve">   Troop $ Earning Project #1</t>
  </si>
  <si>
    <t xml:space="preserve">   Troop $ Earning Project #2</t>
  </si>
  <si>
    <t xml:space="preserve">   Troop $ Earning Project #3</t>
  </si>
  <si>
    <t xml:space="preserve">   Sponsor</t>
  </si>
  <si>
    <t>Parent/Guradian contribution</t>
  </si>
  <si>
    <t>Girl contribution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</si>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</sst>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_([$$-409]* #,##0.00_);_([$$-409]* \(#,##0.00\);_([$$-409]* &quot;-&quot;??_);_(@_)"/>
    <numFmt numFmtId="166" formatCode="[$$]#,##0.00"/>
  </numFmts>
  <fonts count="13" x14ac:knownFonts="1">
    <font>
      <sz val="11"/>
      <color theme="1"/>
      <name val="Calibri"/>
      <family val="2"/>
      <scheme val="minor"/>
    </font>
    <font>
      <sz val="11"/>
      <color rgb="FF373A3E"/>
      <name val="Arial"/>
      <family val="2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00B050"/>
      <name val="Calibri"/>
      <family val="2"/>
      <scheme val="minor"/>
    </font>
    <font>
      <i/>
      <u val="singleAccounting"/>
      <sz val="11"/>
      <color theme="1"/>
      <name val="Calibri"/>
      <family val="2"/>
      <scheme val="minor"/>
    </font>
    <font>
      <i/>
      <u val="singleAccounting"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373A3E"/>
      <name val="Arial"/>
      <family val="2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0" fillId="0" borderId="0" xfId="0" applyBorder="1"/>
    <xf numFmtId="165" fontId="0" fillId="0" borderId="0" xfId="0" applyNumberFormat="1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right"/>
    </xf>
    <xf numFmtId="165" fontId="0" fillId="0" borderId="5" xfId="0" applyNumberFormat="1" applyBorder="1"/>
    <xf numFmtId="0" fontId="0" fillId="0" borderId="4" xfId="0" applyBorder="1"/>
    <xf numFmtId="165" fontId="0" fillId="0" borderId="2" xfId="0" applyNumberFormat="1" applyBorder="1"/>
    <xf numFmtId="164" fontId="2" fillId="0" borderId="0" xfId="0" applyNumberFormat="1" applyFont="1"/>
    <xf numFmtId="164" fontId="0" fillId="0" borderId="0" xfId="0" applyNumberFormat="1" applyBorder="1"/>
    <xf numFmtId="164" fontId="2" fillId="0" borderId="0" xfId="0" applyNumberFormat="1" applyFont="1" applyBorder="1"/>
    <xf numFmtId="14" fontId="0" fillId="0" borderId="0" xfId="0" applyNumberFormat="1" applyBorder="1"/>
    <xf numFmtId="0" fontId="0" fillId="0" borderId="0" xfId="0" applyFill="1" applyBorder="1"/>
    <xf numFmtId="0" fontId="0" fillId="0" borderId="6" xfId="0" applyBorder="1"/>
    <xf numFmtId="14" fontId="0" fillId="0" borderId="0" xfId="0" applyNumberFormat="1"/>
    <xf numFmtId="14" fontId="0" fillId="0" borderId="7" xfId="0" applyNumberFormat="1" applyBorder="1"/>
    <xf numFmtId="164" fontId="0" fillId="0" borderId="8" xfId="0" applyNumberFormat="1" applyBorder="1"/>
    <xf numFmtId="0" fontId="3" fillId="0" borderId="0" xfId="0" applyFont="1"/>
    <xf numFmtId="0" fontId="0" fillId="0" borderId="0" xfId="0" applyAlignment="1">
      <alignment horizontal="left"/>
    </xf>
    <xf numFmtId="14" fontId="0" fillId="0" borderId="0" xfId="0" applyNumberFormat="1" applyFill="1"/>
    <xf numFmtId="164" fontId="0" fillId="0" borderId="0" xfId="0" applyNumberFormat="1" applyFill="1" applyBorder="1"/>
    <xf numFmtId="0" fontId="0" fillId="0" borderId="0" xfId="0" applyFill="1"/>
    <xf numFmtId="0" fontId="1" fillId="0" borderId="0" xfId="0" applyFont="1" applyBorder="1"/>
    <xf numFmtId="0" fontId="4" fillId="0" borderId="0" xfId="0" applyFont="1" applyBorder="1"/>
    <xf numFmtId="0" fontId="5" fillId="0" borderId="0" xfId="0" applyFont="1" applyBorder="1"/>
    <xf numFmtId="164" fontId="5" fillId="0" borderId="0" xfId="0" applyNumberFormat="1" applyFont="1" applyBorder="1"/>
    <xf numFmtId="0" fontId="5" fillId="0" borderId="0" xfId="0" applyFont="1" applyFill="1" applyBorder="1"/>
    <xf numFmtId="0" fontId="5" fillId="0" borderId="0" xfId="0" applyFont="1" applyAlignment="1">
      <alignment horizontal="right"/>
    </xf>
    <xf numFmtId="165" fontId="5" fillId="0" borderId="0" xfId="0" applyNumberFormat="1" applyFont="1"/>
    <xf numFmtId="0" fontId="5" fillId="0" borderId="0" xfId="0" applyFont="1"/>
    <xf numFmtId="164" fontId="6" fillId="0" borderId="0" xfId="0" applyNumberFormat="1" applyFont="1"/>
    <xf numFmtId="0" fontId="7" fillId="0" borderId="0" xfId="0" applyFont="1" applyBorder="1"/>
    <xf numFmtId="0" fontId="7" fillId="0" borderId="0" xfId="0" applyFont="1" applyAlignment="1">
      <alignment horizontal="right"/>
    </xf>
    <xf numFmtId="165" fontId="7" fillId="0" borderId="0" xfId="0" applyNumberFormat="1" applyFont="1"/>
    <xf numFmtId="0" fontId="7" fillId="0" borderId="0" xfId="0" applyFont="1"/>
    <xf numFmtId="164" fontId="8" fillId="0" borderId="0" xfId="0" applyNumberFormat="1" applyFont="1"/>
    <xf numFmtId="0" fontId="4" fillId="0" borderId="0" xfId="0" applyFont="1" applyFill="1" applyBorder="1"/>
    <xf numFmtId="164" fontId="0" fillId="2" borderId="0" xfId="0" applyNumberFormat="1" applyFill="1"/>
    <xf numFmtId="164" fontId="0" fillId="0" borderId="8" xfId="0" applyNumberFormat="1" applyFill="1" applyBorder="1"/>
    <xf numFmtId="164" fontId="0" fillId="2" borderId="0" xfId="0" applyNumberFormat="1" applyFont="1" applyFill="1" applyBorder="1"/>
    <xf numFmtId="164" fontId="0" fillId="0" borderId="1" xfId="0" applyNumberFormat="1" applyBorder="1"/>
    <xf numFmtId="16" fontId="0" fillId="0" borderId="0" xfId="0" applyNumberFormat="1" applyBorder="1"/>
    <xf numFmtId="164" fontId="0" fillId="2" borderId="1" xfId="0" applyNumberFormat="1" applyFill="1" applyBorder="1"/>
    <xf numFmtId="164" fontId="9" fillId="0" borderId="0" xfId="0" applyNumberFormat="1" applyFont="1"/>
    <xf numFmtId="0" fontId="9" fillId="0" borderId="0" xfId="0" applyFont="1"/>
    <xf numFmtId="165" fontId="0" fillId="0" borderId="0" xfId="0" applyNumberFormat="1" applyAlignment="1">
      <alignment horizontal="right"/>
    </xf>
    <xf numFmtId="166" fontId="10" fillId="0" borderId="2" xfId="0" applyNumberFormat="1" applyFont="1" applyBorder="1"/>
    <xf numFmtId="0" fontId="1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4" fillId="0" borderId="0" xfId="0" applyFont="1"/>
    <xf numFmtId="0" fontId="12" fillId="0" borderId="0" xfId="0" applyFont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workbookViewId="0">
      <selection activeCell="G75" sqref="F75:G75"/>
    </sheetView>
  </sheetViews>
  <sheetFormatPr defaultRowHeight="15" x14ac:dyDescent="0.25"/>
  <cols>
    <col min="1" max="1" width="10.7109375" customWidth="1"/>
    <col min="2" max="2" width="8.5703125" customWidth="1"/>
    <col min="3" max="3" width="6.5703125" style="1" bestFit="1" customWidth="1"/>
    <col min="4" max="4" width="15.5703125" style="8" customWidth="1"/>
    <col min="5" max="5" width="6.140625" customWidth="1"/>
    <col min="6" max="6" width="20.85546875" style="6" customWidth="1"/>
    <col min="7" max="7" width="10.5703125" style="2" bestFit="1" customWidth="1"/>
    <col min="12" max="12" width="9.140625" style="14"/>
  </cols>
  <sheetData>
    <row r="1" spans="1:9" x14ac:dyDescent="0.25">
      <c r="A1" t="s">
        <v>0</v>
      </c>
    </row>
    <row r="3" spans="1:9" x14ac:dyDescent="0.25">
      <c r="A3" s="59" t="s">
        <v>1</v>
      </c>
    </row>
    <row r="5" spans="1:9" x14ac:dyDescent="0.25">
      <c r="A5" s="60" t="s">
        <v>2</v>
      </c>
    </row>
    <row r="6" spans="1:9" x14ac:dyDescent="0.25">
      <c r="A6" s="6" t="s">
        <v>123</v>
      </c>
      <c r="B6" t="s">
        <v>3</v>
      </c>
      <c r="C6" s="1" t="s">
        <v>124</v>
      </c>
      <c r="D6" s="8" t="s">
        <v>4</v>
      </c>
      <c r="E6" t="s">
        <v>123</v>
      </c>
      <c r="F6" s="6" t="s">
        <v>137</v>
      </c>
      <c r="G6" s="2" t="s">
        <v>125</v>
      </c>
    </row>
    <row r="7" spans="1:9" x14ac:dyDescent="0.25">
      <c r="A7" s="6" t="s">
        <v>123</v>
      </c>
      <c r="B7" t="s">
        <v>3</v>
      </c>
      <c r="C7" s="1" t="s">
        <v>124</v>
      </c>
      <c r="D7" s="8" t="s">
        <v>5</v>
      </c>
      <c r="E7" t="s">
        <v>123</v>
      </c>
      <c r="F7" s="6" t="s">
        <v>137</v>
      </c>
      <c r="G7" s="2" t="s">
        <v>125</v>
      </c>
    </row>
    <row r="8" spans="1:9" x14ac:dyDescent="0.25">
      <c r="A8" s="6" t="s">
        <v>123</v>
      </c>
      <c r="B8" t="s">
        <v>3</v>
      </c>
      <c r="C8" s="1" t="s">
        <v>124</v>
      </c>
      <c r="D8" s="8" t="s">
        <v>6</v>
      </c>
      <c r="E8" t="s">
        <v>123</v>
      </c>
      <c r="F8" s="6" t="s">
        <v>137</v>
      </c>
      <c r="G8" s="2" t="s">
        <v>125</v>
      </c>
    </row>
    <row r="9" spans="1:9" x14ac:dyDescent="0.25">
      <c r="A9" s="6" t="s">
        <v>123</v>
      </c>
      <c r="B9" t="s">
        <v>3</v>
      </c>
      <c r="C9" s="1" t="s">
        <v>124</v>
      </c>
      <c r="D9" s="8" t="s">
        <v>129</v>
      </c>
      <c r="E9" t="s">
        <v>123</v>
      </c>
      <c r="F9" s="6" t="s">
        <v>137</v>
      </c>
      <c r="G9" s="2" t="s">
        <v>125</v>
      </c>
    </row>
    <row r="10" spans="1:9" x14ac:dyDescent="0.25">
      <c r="F10" s="54" t="s">
        <v>7</v>
      </c>
      <c r="G10" s="11" t="s">
        <v>126</v>
      </c>
    </row>
    <row r="11" spans="1:9" x14ac:dyDescent="0.25">
      <c r="F11" s="7"/>
      <c r="G11" s="5"/>
    </row>
    <row r="12" spans="1:9" x14ac:dyDescent="0.25">
      <c r="E12" s="4"/>
      <c r="F12" s="7"/>
      <c r="G12" s="5"/>
      <c r="H12" s="4"/>
      <c r="I12" s="4"/>
    </row>
    <row r="13" spans="1:9" x14ac:dyDescent="0.25">
      <c r="A13" s="60" t="s">
        <v>130</v>
      </c>
      <c r="E13" s="4"/>
      <c r="F13" s="7"/>
      <c r="G13" s="5"/>
      <c r="H13" s="4"/>
      <c r="I13" s="4"/>
    </row>
    <row r="14" spans="1:9" x14ac:dyDescent="0.25">
      <c r="A14" s="6" t="s">
        <v>123</v>
      </c>
      <c r="B14" t="s">
        <v>131</v>
      </c>
      <c r="C14" s="1" t="s">
        <v>124</v>
      </c>
      <c r="D14" s="8" t="s">
        <v>132</v>
      </c>
      <c r="E14" s="4" t="s">
        <v>123</v>
      </c>
      <c r="F14" s="7" t="s">
        <v>133</v>
      </c>
      <c r="G14" s="5" t="s">
        <v>125</v>
      </c>
      <c r="H14" s="4"/>
      <c r="I14" s="4"/>
    </row>
    <row r="15" spans="1:9" x14ac:dyDescent="0.25">
      <c r="F15" s="55" t="s">
        <v>134</v>
      </c>
      <c r="G15" s="11" t="s">
        <v>126</v>
      </c>
      <c r="H15" s="4"/>
      <c r="I15" s="4"/>
    </row>
    <row r="16" spans="1:9" x14ac:dyDescent="0.25">
      <c r="F16" s="56"/>
      <c r="G16" s="5"/>
      <c r="H16" s="4"/>
      <c r="I16" s="4"/>
    </row>
    <row r="17" spans="1:9" x14ac:dyDescent="0.25">
      <c r="F17" s="56"/>
      <c r="G17" s="5"/>
      <c r="H17" s="4"/>
      <c r="I17" s="4"/>
    </row>
    <row r="18" spans="1:9" x14ac:dyDescent="0.25">
      <c r="A18" s="60" t="s">
        <v>8</v>
      </c>
    </row>
    <row r="19" spans="1:9" x14ac:dyDescent="0.25">
      <c r="A19" t="s">
        <v>146</v>
      </c>
    </row>
    <row r="20" spans="1:9" x14ac:dyDescent="0.25">
      <c r="A20" s="6" t="s">
        <v>123</v>
      </c>
      <c r="B20" t="s">
        <v>135</v>
      </c>
      <c r="C20" s="1" t="s">
        <v>124</v>
      </c>
      <c r="D20" s="8" t="s">
        <v>136</v>
      </c>
      <c r="E20" t="s">
        <v>123</v>
      </c>
      <c r="F20" s="6" t="s">
        <v>137</v>
      </c>
      <c r="G20" s="2" t="s">
        <v>125</v>
      </c>
    </row>
    <row r="21" spans="1:9" x14ac:dyDescent="0.25">
      <c r="A21" s="24" t="s">
        <v>147</v>
      </c>
      <c r="F21" s="8"/>
    </row>
    <row r="22" spans="1:9" x14ac:dyDescent="0.25">
      <c r="A22" s="53" t="s">
        <v>123</v>
      </c>
      <c r="B22" t="s">
        <v>138</v>
      </c>
      <c r="C22" s="1" t="s">
        <v>124</v>
      </c>
      <c r="D22" s="8" t="s">
        <v>16</v>
      </c>
      <c r="E22" t="s">
        <v>123</v>
      </c>
      <c r="F22" s="8" t="s">
        <v>128</v>
      </c>
      <c r="G22" s="2" t="s">
        <v>125</v>
      </c>
    </row>
    <row r="23" spans="1:9" x14ac:dyDescent="0.25">
      <c r="A23" s="58" t="s">
        <v>145</v>
      </c>
      <c r="F23" s="8"/>
    </row>
    <row r="24" spans="1:9" x14ac:dyDescent="0.25">
      <c r="A24" s="57" t="s">
        <v>123</v>
      </c>
      <c r="B24" t="s">
        <v>9</v>
      </c>
      <c r="C24" s="1" t="s">
        <v>124</v>
      </c>
      <c r="D24" s="8" t="s">
        <v>10</v>
      </c>
      <c r="E24" t="s">
        <v>123</v>
      </c>
      <c r="F24" s="8" t="s">
        <v>139</v>
      </c>
    </row>
    <row r="25" spans="1:9" x14ac:dyDescent="0.25">
      <c r="A25" s="53" t="s">
        <v>123</v>
      </c>
      <c r="B25" t="s">
        <v>9</v>
      </c>
      <c r="C25" s="1" t="s">
        <v>124</v>
      </c>
      <c r="D25" s="8" t="s">
        <v>11</v>
      </c>
      <c r="E25" t="s">
        <v>123</v>
      </c>
      <c r="F25" s="8" t="s">
        <v>12</v>
      </c>
      <c r="G25" s="2" t="s">
        <v>125</v>
      </c>
    </row>
    <row r="26" spans="1:9" x14ac:dyDescent="0.25">
      <c r="F26" s="54" t="s">
        <v>127</v>
      </c>
      <c r="G26" s="11" t="s">
        <v>126</v>
      </c>
    </row>
    <row r="27" spans="1:9" x14ac:dyDescent="0.25">
      <c r="E27" s="4"/>
      <c r="F27" s="7"/>
      <c r="G27" s="5"/>
    </row>
    <row r="28" spans="1:9" x14ac:dyDescent="0.25">
      <c r="E28" s="4"/>
      <c r="F28" s="7"/>
      <c r="G28" s="5"/>
    </row>
    <row r="29" spans="1:9" x14ac:dyDescent="0.25">
      <c r="A29" s="60" t="s">
        <v>13</v>
      </c>
    </row>
    <row r="30" spans="1:9" x14ac:dyDescent="0.25">
      <c r="A30" s="24" t="s">
        <v>140</v>
      </c>
      <c r="B30" t="s">
        <v>135</v>
      </c>
      <c r="C30" s="1" t="s">
        <v>124</v>
      </c>
      <c r="D30" s="8" t="s">
        <v>136</v>
      </c>
      <c r="E30" t="s">
        <v>123</v>
      </c>
      <c r="F30" s="6" t="s">
        <v>137</v>
      </c>
      <c r="G30" s="2" t="s">
        <v>125</v>
      </c>
    </row>
    <row r="31" spans="1:9" x14ac:dyDescent="0.25">
      <c r="A31" s="24" t="s">
        <v>142</v>
      </c>
      <c r="B31" t="s">
        <v>135</v>
      </c>
      <c r="C31" s="1" t="s">
        <v>124</v>
      </c>
      <c r="D31" s="8" t="s">
        <v>136</v>
      </c>
      <c r="E31" t="s">
        <v>123</v>
      </c>
      <c r="F31" s="6" t="s">
        <v>137</v>
      </c>
      <c r="G31" s="2" t="s">
        <v>125</v>
      </c>
    </row>
    <row r="32" spans="1:9" x14ac:dyDescent="0.25">
      <c r="A32" s="24" t="s">
        <v>143</v>
      </c>
      <c r="B32" t="s">
        <v>135</v>
      </c>
      <c r="C32" s="1" t="s">
        <v>124</v>
      </c>
      <c r="D32" s="8" t="s">
        <v>136</v>
      </c>
      <c r="E32" t="s">
        <v>123</v>
      </c>
      <c r="F32" s="6" t="s">
        <v>137</v>
      </c>
      <c r="G32" s="2" t="s">
        <v>125</v>
      </c>
    </row>
    <row r="33" spans="1:9" x14ac:dyDescent="0.25">
      <c r="A33" s="24" t="s">
        <v>144</v>
      </c>
      <c r="B33" t="s">
        <v>135</v>
      </c>
      <c r="C33" s="1" t="s">
        <v>124</v>
      </c>
      <c r="D33" s="8" t="s">
        <v>136</v>
      </c>
      <c r="E33" t="s">
        <v>123</v>
      </c>
      <c r="F33" s="6" t="s">
        <v>137</v>
      </c>
      <c r="G33" s="2" t="s">
        <v>125</v>
      </c>
    </row>
    <row r="34" spans="1:9" x14ac:dyDescent="0.25">
      <c r="A34" s="24" t="s">
        <v>141</v>
      </c>
    </row>
    <row r="35" spans="1:9" x14ac:dyDescent="0.25">
      <c r="F35" s="54" t="s">
        <v>14</v>
      </c>
      <c r="G35" s="11" t="s">
        <v>126</v>
      </c>
    </row>
    <row r="38" spans="1:9" x14ac:dyDescent="0.25">
      <c r="A38" s="60" t="s">
        <v>15</v>
      </c>
    </row>
    <row r="40" spans="1:9" x14ac:dyDescent="0.25">
      <c r="A40" s="6" t="s">
        <v>123</v>
      </c>
      <c r="B40" t="s">
        <v>3</v>
      </c>
      <c r="C40" s="1" t="s">
        <v>124</v>
      </c>
      <c r="D40" s="8" t="s">
        <v>16</v>
      </c>
      <c r="E40" t="s">
        <v>123</v>
      </c>
      <c r="F40" s="6" t="s">
        <v>137</v>
      </c>
      <c r="G40" s="5" t="s">
        <v>125</v>
      </c>
      <c r="H40" s="4"/>
      <c r="I40" s="4"/>
    </row>
    <row r="41" spans="1:9" x14ac:dyDescent="0.25">
      <c r="F41" s="54" t="s">
        <v>17</v>
      </c>
      <c r="G41" s="11" t="s">
        <v>126</v>
      </c>
    </row>
    <row r="42" spans="1:9" x14ac:dyDescent="0.25">
      <c r="F42" s="7"/>
      <c r="G42" s="5"/>
    </row>
    <row r="44" spans="1:9" x14ac:dyDescent="0.25">
      <c r="A44" s="60" t="s">
        <v>18</v>
      </c>
    </row>
    <row r="45" spans="1:9" x14ac:dyDescent="0.25">
      <c r="C45" s="1" t="s">
        <v>124</v>
      </c>
      <c r="D45" s="8" t="s">
        <v>19</v>
      </c>
      <c r="E45" t="s">
        <v>123</v>
      </c>
      <c r="F45" s="6" t="s">
        <v>20</v>
      </c>
      <c r="G45" s="5" t="s">
        <v>125</v>
      </c>
    </row>
    <row r="46" spans="1:9" x14ac:dyDescent="0.25">
      <c r="F46" s="54" t="s">
        <v>148</v>
      </c>
      <c r="G46" s="11" t="s">
        <v>126</v>
      </c>
    </row>
    <row r="48" spans="1:9" x14ac:dyDescent="0.25">
      <c r="A48" s="60" t="s">
        <v>149</v>
      </c>
    </row>
    <row r="49" spans="1:7" x14ac:dyDescent="0.25">
      <c r="D49" s="61"/>
      <c r="E49" s="62"/>
      <c r="F49" s="63"/>
      <c r="G49" s="2" t="s">
        <v>125</v>
      </c>
    </row>
    <row r="50" spans="1:7" x14ac:dyDescent="0.25">
      <c r="D50" s="64"/>
      <c r="E50" s="12"/>
      <c r="F50" s="10"/>
      <c r="G50" s="2" t="s">
        <v>125</v>
      </c>
    </row>
    <row r="51" spans="1:7" x14ac:dyDescent="0.25">
      <c r="D51" s="64"/>
      <c r="E51" s="12"/>
      <c r="F51" s="10"/>
      <c r="G51" s="2" t="s">
        <v>125</v>
      </c>
    </row>
    <row r="52" spans="1:7" x14ac:dyDescent="0.25">
      <c r="D52" s="61"/>
      <c r="E52" s="4"/>
      <c r="F52" s="7"/>
      <c r="G52" s="2" t="s">
        <v>125</v>
      </c>
    </row>
    <row r="53" spans="1:7" x14ac:dyDescent="0.25">
      <c r="E53" s="9"/>
      <c r="F53" s="10" t="s">
        <v>150</v>
      </c>
      <c r="G53" s="11" t="s">
        <v>126</v>
      </c>
    </row>
    <row r="56" spans="1:7" x14ac:dyDescent="0.25">
      <c r="A56" s="59" t="s">
        <v>23</v>
      </c>
      <c r="F56" s="6" t="s">
        <v>2</v>
      </c>
      <c r="G56" s="2" t="s">
        <v>125</v>
      </c>
    </row>
    <row r="57" spans="1:7" x14ac:dyDescent="0.25">
      <c r="F57" s="6" t="s">
        <v>130</v>
      </c>
      <c r="G57" s="2" t="s">
        <v>125</v>
      </c>
    </row>
    <row r="58" spans="1:7" x14ac:dyDescent="0.25">
      <c r="F58" s="6" t="s">
        <v>8</v>
      </c>
      <c r="G58" s="2" t="s">
        <v>125</v>
      </c>
    </row>
    <row r="59" spans="1:7" x14ac:dyDescent="0.25">
      <c r="F59" s="6" t="s">
        <v>13</v>
      </c>
      <c r="G59" s="2" t="s">
        <v>125</v>
      </c>
    </row>
    <row r="60" spans="1:7" x14ac:dyDescent="0.25">
      <c r="F60" s="6" t="s">
        <v>15</v>
      </c>
      <c r="G60" s="2" t="s">
        <v>125</v>
      </c>
    </row>
    <row r="61" spans="1:7" x14ac:dyDescent="0.25">
      <c r="F61" s="6" t="s">
        <v>18</v>
      </c>
      <c r="G61" s="2" t="s">
        <v>125</v>
      </c>
    </row>
    <row r="62" spans="1:7" x14ac:dyDescent="0.25">
      <c r="F62" s="6" t="s">
        <v>151</v>
      </c>
      <c r="G62" s="2" t="s">
        <v>125</v>
      </c>
    </row>
    <row r="63" spans="1:7" x14ac:dyDescent="0.25">
      <c r="F63" s="6" t="s">
        <v>152</v>
      </c>
      <c r="G63" s="13" t="s">
        <v>126</v>
      </c>
    </row>
    <row r="65" spans="1:7" x14ac:dyDescent="0.25">
      <c r="A65" s="59" t="s">
        <v>26</v>
      </c>
    </row>
    <row r="66" spans="1:7" x14ac:dyDescent="0.25">
      <c r="A66" t="s">
        <v>155</v>
      </c>
      <c r="D66" t="s">
        <v>124</v>
      </c>
      <c r="F66" s="6" t="s">
        <v>153</v>
      </c>
      <c r="G66" s="2" t="s">
        <v>125</v>
      </c>
    </row>
    <row r="67" spans="1:7" x14ac:dyDescent="0.25">
      <c r="A67" t="s">
        <v>156</v>
      </c>
      <c r="D67" t="s">
        <v>124</v>
      </c>
      <c r="F67" s="6" t="s">
        <v>153</v>
      </c>
      <c r="G67" s="2" t="s">
        <v>125</v>
      </c>
    </row>
    <row r="68" spans="1:7" x14ac:dyDescent="0.25">
      <c r="A68" t="s">
        <v>157</v>
      </c>
      <c r="D68" t="s">
        <v>124</v>
      </c>
      <c r="F68" s="6" t="s">
        <v>153</v>
      </c>
      <c r="G68" s="2" t="s">
        <v>125</v>
      </c>
    </row>
    <row r="69" spans="1:7" x14ac:dyDescent="0.25">
      <c r="A69" t="s">
        <v>158</v>
      </c>
      <c r="D69" s="61"/>
      <c r="E69" s="62"/>
      <c r="F69" s="8" t="s">
        <v>154</v>
      </c>
      <c r="G69" s="2" t="s">
        <v>125</v>
      </c>
    </row>
    <row r="70" spans="1:7" x14ac:dyDescent="0.25">
      <c r="A70" t="s">
        <v>159</v>
      </c>
      <c r="D70" s="64"/>
      <c r="E70" s="12"/>
      <c r="F70" s="8" t="s">
        <v>154</v>
      </c>
      <c r="G70" s="2" t="s">
        <v>125</v>
      </c>
    </row>
    <row r="71" spans="1:7" x14ac:dyDescent="0.25">
      <c r="A71" t="s">
        <v>160</v>
      </c>
      <c r="D71" s="64"/>
      <c r="E71" s="12"/>
      <c r="F71" s="8" t="s">
        <v>154</v>
      </c>
      <c r="G71" s="2" t="s">
        <v>125</v>
      </c>
    </row>
    <row r="72" spans="1:7" x14ac:dyDescent="0.25">
      <c r="A72" t="s">
        <v>161</v>
      </c>
      <c r="D72" s="64"/>
      <c r="E72" s="12"/>
      <c r="G72" s="2" t="s">
        <v>125</v>
      </c>
    </row>
    <row r="73" spans="1:7" x14ac:dyDescent="0.25">
      <c r="A73" t="s">
        <v>162</v>
      </c>
      <c r="G73" s="2" t="s">
        <v>125</v>
      </c>
    </row>
    <row r="74" spans="1:7" x14ac:dyDescent="0.25">
      <c r="A74" t="s">
        <v>163</v>
      </c>
      <c r="G74" s="2" t="s">
        <v>125</v>
      </c>
    </row>
    <row r="75" spans="1:7" x14ac:dyDescent="0.25">
      <c r="F75" s="6" t="s">
        <v>164</v>
      </c>
      <c r="G75" s="13" t="s">
        <v>126</v>
      </c>
    </row>
  </sheetData>
  <pageMargins left="0.95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4"/>
  <sheetViews>
    <sheetView workbookViewId="0">
      <selection activeCell="B1" sqref="B1:J95"/>
    </sheetView>
  </sheetViews>
  <sheetFormatPr defaultRowHeight="15" x14ac:dyDescent="0.25"/>
  <cols>
    <col min="1" max="1" width="1.42578125" customWidth="1"/>
    <col min="2" max="2" width="11.85546875" customWidth="1"/>
    <col min="3" max="3" width="10.7109375" customWidth="1"/>
    <col min="4" max="4" width="9.5703125" style="1" customWidth="1"/>
    <col min="5" max="5" width="31" customWidth="1"/>
    <col min="6" max="6" width="12.28515625" customWidth="1"/>
    <col min="7" max="7" width="28.28515625" customWidth="1"/>
    <col min="8" max="8" width="12.140625" style="6" customWidth="1"/>
    <col min="9" max="9" width="10.5703125" style="2" bestFit="1" customWidth="1"/>
    <col min="14" max="14" width="9.140625" style="14"/>
  </cols>
  <sheetData>
    <row r="1" spans="2:14" x14ac:dyDescent="0.25">
      <c r="B1" t="s">
        <v>38</v>
      </c>
      <c r="E1" s="23"/>
    </row>
    <row r="3" spans="2:14" x14ac:dyDescent="0.25">
      <c r="B3" t="s">
        <v>1</v>
      </c>
    </row>
    <row r="4" spans="2:14" ht="15.75" thickBot="1" x14ac:dyDescent="0.3"/>
    <row r="5" spans="2:14" ht="15.75" thickBot="1" x14ac:dyDescent="0.3">
      <c r="B5" s="19" t="s">
        <v>2</v>
      </c>
      <c r="C5" s="4" t="s">
        <v>31</v>
      </c>
      <c r="D5" s="15" t="s">
        <v>32</v>
      </c>
      <c r="E5" s="4" t="s">
        <v>33</v>
      </c>
      <c r="F5" s="18" t="s">
        <v>43</v>
      </c>
      <c r="G5" s="18" t="s">
        <v>34</v>
      </c>
    </row>
    <row r="6" spans="2:14" x14ac:dyDescent="0.25">
      <c r="B6" s="4"/>
      <c r="C6" s="17">
        <v>42194</v>
      </c>
      <c r="D6" s="15">
        <f>283.11-9</f>
        <v>274.11</v>
      </c>
      <c r="E6" s="4" t="s">
        <v>35</v>
      </c>
      <c r="F6" s="4" t="s">
        <v>39</v>
      </c>
      <c r="G6" s="4" t="s">
        <v>36</v>
      </c>
      <c r="H6" s="7"/>
      <c r="I6" s="5"/>
      <c r="J6" s="4"/>
      <c r="K6" s="4"/>
      <c r="L6" s="4"/>
      <c r="M6" s="4"/>
      <c r="N6" s="16"/>
    </row>
    <row r="7" spans="2:14" x14ac:dyDescent="0.25">
      <c r="B7" s="4"/>
      <c r="C7" s="17">
        <v>42197</v>
      </c>
      <c r="D7" s="15">
        <f>77.31-34.99-2.14</f>
        <v>40.18</v>
      </c>
      <c r="E7" s="4" t="s">
        <v>48</v>
      </c>
      <c r="F7" s="4" t="s">
        <v>58</v>
      </c>
      <c r="G7" s="4" t="s">
        <v>49</v>
      </c>
      <c r="H7" s="7"/>
      <c r="I7" s="5"/>
      <c r="J7" s="4"/>
      <c r="K7" s="4"/>
      <c r="L7" s="4"/>
      <c r="M7" s="4"/>
      <c r="N7" s="16"/>
    </row>
    <row r="8" spans="2:14" x14ac:dyDescent="0.25">
      <c r="B8" s="4"/>
      <c r="C8" s="20">
        <v>42196</v>
      </c>
      <c r="D8" s="1">
        <v>5.61</v>
      </c>
      <c r="E8" s="18" t="s">
        <v>69</v>
      </c>
      <c r="F8" s="18" t="s">
        <v>65</v>
      </c>
      <c r="H8" s="7"/>
      <c r="I8" s="5"/>
      <c r="J8" s="4"/>
      <c r="K8" s="4"/>
      <c r="L8" s="4"/>
      <c r="M8" s="4"/>
      <c r="N8" s="16"/>
    </row>
    <row r="9" spans="2:14" x14ac:dyDescent="0.25">
      <c r="B9" s="4"/>
      <c r="C9" s="17">
        <v>42197</v>
      </c>
      <c r="D9" s="15">
        <v>3.3</v>
      </c>
      <c r="E9" s="18" t="s">
        <v>70</v>
      </c>
      <c r="F9" s="18" t="s">
        <v>65</v>
      </c>
      <c r="G9" s="4" t="s">
        <v>71</v>
      </c>
      <c r="H9" s="7"/>
      <c r="I9" s="5"/>
      <c r="J9" s="4"/>
      <c r="K9" s="4"/>
      <c r="L9" s="4"/>
      <c r="M9" s="4"/>
      <c r="N9" s="16"/>
    </row>
    <row r="10" spans="2:14" x14ac:dyDescent="0.25">
      <c r="B10" s="4"/>
      <c r="C10" s="17">
        <v>42199</v>
      </c>
      <c r="D10" s="15">
        <v>7.41</v>
      </c>
      <c r="E10" s="18" t="s">
        <v>74</v>
      </c>
      <c r="F10" s="18" t="s">
        <v>65</v>
      </c>
      <c r="G10" s="4"/>
      <c r="H10" s="7"/>
      <c r="I10" s="5"/>
      <c r="J10" s="4"/>
      <c r="K10" s="4"/>
      <c r="L10" s="4"/>
      <c r="M10" s="4"/>
      <c r="N10" s="16"/>
    </row>
    <row r="11" spans="2:14" x14ac:dyDescent="0.25">
      <c r="B11" s="4"/>
      <c r="C11" s="4"/>
      <c r="D11" s="22"/>
      <c r="E11" s="4"/>
      <c r="F11" s="4"/>
      <c r="G11" s="4"/>
      <c r="H11" s="7"/>
      <c r="I11" s="5"/>
      <c r="J11" s="4"/>
      <c r="K11" s="4"/>
      <c r="L11" s="4"/>
      <c r="M11" s="4"/>
      <c r="N11" s="16"/>
    </row>
    <row r="12" spans="2:14" x14ac:dyDescent="0.25">
      <c r="C12" s="4"/>
      <c r="D12" s="15">
        <f>SUM(D6:D10)</f>
        <v>330.61000000000007</v>
      </c>
      <c r="E12" s="4"/>
      <c r="F12" s="4"/>
      <c r="G12" s="4"/>
      <c r="H12" s="7"/>
      <c r="I12" s="5"/>
      <c r="J12" s="4"/>
      <c r="K12" s="4"/>
      <c r="L12" s="4"/>
      <c r="M12" s="4"/>
      <c r="N12" s="16"/>
    </row>
    <row r="13" spans="2:14" ht="15.75" thickBot="1" x14ac:dyDescent="0.3">
      <c r="G13" s="4"/>
      <c r="H13" s="7"/>
      <c r="I13" s="5"/>
      <c r="J13" s="4"/>
      <c r="K13" s="4"/>
    </row>
    <row r="14" spans="2:14" ht="15.75" thickBot="1" x14ac:dyDescent="0.3">
      <c r="B14" s="19" t="s">
        <v>68</v>
      </c>
      <c r="C14" s="4" t="s">
        <v>31</v>
      </c>
      <c r="D14" s="15" t="s">
        <v>32</v>
      </c>
      <c r="E14" s="4" t="s">
        <v>33</v>
      </c>
      <c r="F14" s="18" t="s">
        <v>43</v>
      </c>
      <c r="G14" s="18" t="s">
        <v>34</v>
      </c>
    </row>
    <row r="15" spans="2:14" x14ac:dyDescent="0.25">
      <c r="C15" s="20">
        <v>42196</v>
      </c>
      <c r="D15" s="1">
        <v>45.7</v>
      </c>
      <c r="E15" t="s">
        <v>40</v>
      </c>
      <c r="F15" t="s">
        <v>39</v>
      </c>
      <c r="H15" s="8"/>
    </row>
    <row r="16" spans="2:14" x14ac:dyDescent="0.25">
      <c r="C16" s="20">
        <v>42196</v>
      </c>
      <c r="D16" s="1">
        <v>40</v>
      </c>
      <c r="E16" t="s">
        <v>63</v>
      </c>
      <c r="F16" t="s">
        <v>65</v>
      </c>
      <c r="H16" s="8"/>
    </row>
    <row r="17" spans="2:8" x14ac:dyDescent="0.25">
      <c r="C17" s="20">
        <v>42196</v>
      </c>
      <c r="D17" s="1">
        <v>38.68</v>
      </c>
      <c r="E17" t="s">
        <v>78</v>
      </c>
      <c r="F17" t="s">
        <v>79</v>
      </c>
      <c r="H17" s="8"/>
    </row>
    <row r="18" spans="2:8" x14ac:dyDescent="0.25">
      <c r="C18" s="20">
        <v>42200</v>
      </c>
      <c r="D18" s="1">
        <v>40.549999999999997</v>
      </c>
      <c r="E18" t="s">
        <v>41</v>
      </c>
      <c r="F18" t="s">
        <v>58</v>
      </c>
      <c r="H18" s="8"/>
    </row>
    <row r="19" spans="2:8" x14ac:dyDescent="0.25">
      <c r="C19" s="20">
        <v>42200</v>
      </c>
      <c r="D19" s="1">
        <v>41.42</v>
      </c>
      <c r="E19" t="s">
        <v>42</v>
      </c>
      <c r="F19" t="s">
        <v>39</v>
      </c>
      <c r="H19" s="8"/>
    </row>
    <row r="20" spans="2:8" x14ac:dyDescent="0.25">
      <c r="B20" s="3"/>
      <c r="C20" s="20">
        <v>42200</v>
      </c>
      <c r="D20" s="1">
        <v>43.64</v>
      </c>
      <c r="E20" t="s">
        <v>64</v>
      </c>
      <c r="F20" t="s">
        <v>65</v>
      </c>
      <c r="H20" s="8"/>
    </row>
    <row r="21" spans="2:8" x14ac:dyDescent="0.25">
      <c r="B21" s="3"/>
      <c r="C21" s="20">
        <v>42200</v>
      </c>
      <c r="D21" s="1">
        <v>44.68</v>
      </c>
      <c r="E21" t="s">
        <v>66</v>
      </c>
      <c r="F21" t="s">
        <v>67</v>
      </c>
      <c r="H21" s="8"/>
    </row>
    <row r="22" spans="2:8" x14ac:dyDescent="0.25">
      <c r="B22" s="3"/>
      <c r="C22" s="20">
        <v>42200</v>
      </c>
      <c r="D22" s="1">
        <v>39.75</v>
      </c>
      <c r="E22" t="s">
        <v>80</v>
      </c>
      <c r="F22" t="s">
        <v>79</v>
      </c>
      <c r="H22" s="8"/>
    </row>
    <row r="23" spans="2:8" x14ac:dyDescent="0.25">
      <c r="B23" s="3"/>
      <c r="C23" s="20">
        <v>42200</v>
      </c>
      <c r="D23" s="1">
        <v>40</v>
      </c>
      <c r="E23" t="s">
        <v>86</v>
      </c>
      <c r="F23" t="s">
        <v>87</v>
      </c>
      <c r="H23" s="8"/>
    </row>
    <row r="24" spans="2:8" x14ac:dyDescent="0.25">
      <c r="B24" s="3"/>
      <c r="C24" s="20">
        <v>42201</v>
      </c>
      <c r="D24" s="1">
        <v>23.12</v>
      </c>
      <c r="E24" t="s">
        <v>81</v>
      </c>
      <c r="F24" t="s">
        <v>79</v>
      </c>
      <c r="G24" t="s">
        <v>82</v>
      </c>
      <c r="H24" s="8"/>
    </row>
    <row r="25" spans="2:8" x14ac:dyDescent="0.25">
      <c r="B25" s="3"/>
      <c r="C25" s="20">
        <v>42201</v>
      </c>
      <c r="D25" s="1">
        <v>35</v>
      </c>
      <c r="E25" t="s">
        <v>88</v>
      </c>
      <c r="F25" t="s">
        <v>89</v>
      </c>
      <c r="H25" s="8"/>
    </row>
    <row r="26" spans="2:8" x14ac:dyDescent="0.25">
      <c r="B26" s="3"/>
      <c r="C26" s="20">
        <v>42205</v>
      </c>
      <c r="D26" s="1">
        <v>13.45</v>
      </c>
      <c r="E26" t="s">
        <v>101</v>
      </c>
      <c r="F26" t="s">
        <v>58</v>
      </c>
      <c r="H26" s="8"/>
    </row>
    <row r="27" spans="2:8" x14ac:dyDescent="0.25">
      <c r="B27" s="3"/>
      <c r="C27" s="4"/>
      <c r="D27" s="22"/>
      <c r="H27" s="8"/>
    </row>
    <row r="28" spans="2:8" x14ac:dyDescent="0.25">
      <c r="B28" s="3"/>
      <c r="D28" s="1">
        <f>SUM(D15:D27)</f>
        <v>445.99</v>
      </c>
      <c r="H28" s="8"/>
    </row>
    <row r="29" spans="2:8" ht="15.75" thickBot="1" x14ac:dyDescent="0.3">
      <c r="B29" s="3"/>
      <c r="C29" s="20"/>
      <c r="H29" s="8"/>
    </row>
    <row r="30" spans="2:8" ht="15.75" thickBot="1" x14ac:dyDescent="0.3">
      <c r="B30" s="19" t="s">
        <v>75</v>
      </c>
      <c r="C30" s="21"/>
      <c r="H30" s="8"/>
    </row>
    <row r="31" spans="2:8" x14ac:dyDescent="0.25">
      <c r="C31" s="20">
        <v>42196</v>
      </c>
      <c r="D31" s="1">
        <v>2.85</v>
      </c>
      <c r="E31" t="s">
        <v>50</v>
      </c>
      <c r="F31" t="s">
        <v>51</v>
      </c>
      <c r="G31" t="s">
        <v>52</v>
      </c>
      <c r="H31" s="8"/>
    </row>
    <row r="32" spans="2:8" x14ac:dyDescent="0.25">
      <c r="C32" s="20">
        <v>42196</v>
      </c>
      <c r="D32" s="1">
        <v>1.35</v>
      </c>
      <c r="E32" t="s">
        <v>59</v>
      </c>
      <c r="F32" t="s">
        <v>51</v>
      </c>
      <c r="H32" s="8"/>
    </row>
    <row r="33" spans="2:12" x14ac:dyDescent="0.25">
      <c r="C33" s="20">
        <v>42196</v>
      </c>
      <c r="D33" s="1">
        <v>1.5</v>
      </c>
      <c r="E33" t="s">
        <v>59</v>
      </c>
      <c r="F33" t="s">
        <v>51</v>
      </c>
      <c r="H33" s="8"/>
    </row>
    <row r="34" spans="2:12" x14ac:dyDescent="0.25">
      <c r="C34" s="20">
        <v>42196</v>
      </c>
      <c r="D34" s="1">
        <v>2.85</v>
      </c>
      <c r="E34" t="s">
        <v>85</v>
      </c>
      <c r="F34" t="s">
        <v>51</v>
      </c>
      <c r="G34" t="s">
        <v>52</v>
      </c>
      <c r="H34" s="8"/>
    </row>
    <row r="35" spans="2:12" x14ac:dyDescent="0.25">
      <c r="C35" s="20">
        <v>42198</v>
      </c>
      <c r="D35" s="1">
        <v>4</v>
      </c>
      <c r="E35" t="s">
        <v>60</v>
      </c>
      <c r="F35" t="s">
        <v>51</v>
      </c>
      <c r="G35" t="s">
        <v>61</v>
      </c>
      <c r="H35" s="8"/>
    </row>
    <row r="36" spans="2:12" x14ac:dyDescent="0.25">
      <c r="C36" s="20">
        <v>42198</v>
      </c>
      <c r="D36" s="1">
        <v>20</v>
      </c>
      <c r="E36" t="s">
        <v>76</v>
      </c>
      <c r="F36" t="s">
        <v>57</v>
      </c>
      <c r="G36" t="s">
        <v>77</v>
      </c>
      <c r="H36" s="8"/>
    </row>
    <row r="37" spans="2:12" x14ac:dyDescent="0.25">
      <c r="C37" s="20">
        <v>42200</v>
      </c>
      <c r="D37" s="1">
        <v>2.85</v>
      </c>
      <c r="E37" t="s">
        <v>50</v>
      </c>
      <c r="F37" t="s">
        <v>51</v>
      </c>
      <c r="H37" s="8"/>
    </row>
    <row r="38" spans="2:12" x14ac:dyDescent="0.25">
      <c r="B38" s="3"/>
      <c r="C38" s="20">
        <v>42200</v>
      </c>
      <c r="D38" s="1">
        <v>3</v>
      </c>
      <c r="E38" t="s">
        <v>59</v>
      </c>
      <c r="F38" t="s">
        <v>51</v>
      </c>
      <c r="H38" s="8"/>
    </row>
    <row r="39" spans="2:12" x14ac:dyDescent="0.25">
      <c r="B39" s="3"/>
      <c r="C39" s="20">
        <v>42200</v>
      </c>
      <c r="D39" s="1">
        <v>3.15</v>
      </c>
      <c r="E39" t="s">
        <v>85</v>
      </c>
      <c r="F39" t="s">
        <v>51</v>
      </c>
      <c r="G39" t="s">
        <v>52</v>
      </c>
      <c r="H39" s="8"/>
    </row>
    <row r="40" spans="2:12" x14ac:dyDescent="0.25">
      <c r="B40" s="3"/>
      <c r="C40" s="20"/>
      <c r="D40" s="22"/>
      <c r="H40" s="8"/>
    </row>
    <row r="41" spans="2:12" x14ac:dyDescent="0.25">
      <c r="B41" s="3"/>
      <c r="D41" s="1">
        <f>SUM(D31:D40)</f>
        <v>41.55</v>
      </c>
    </row>
    <row r="42" spans="2:12" ht="15.75" thickBot="1" x14ac:dyDescent="0.3"/>
    <row r="43" spans="2:12" ht="15.75" thickBot="1" x14ac:dyDescent="0.3">
      <c r="B43" s="19" t="s">
        <v>13</v>
      </c>
      <c r="C43" s="4" t="s">
        <v>31</v>
      </c>
      <c r="D43" s="15" t="s">
        <v>32</v>
      </c>
      <c r="E43" s="4" t="s">
        <v>33</v>
      </c>
      <c r="F43" s="18" t="s">
        <v>43</v>
      </c>
      <c r="G43" s="18" t="s">
        <v>34</v>
      </c>
      <c r="H43" s="7"/>
      <c r="I43" s="5"/>
      <c r="J43" s="4"/>
      <c r="K43" s="4"/>
      <c r="L43" s="4"/>
    </row>
    <row r="44" spans="2:12" x14ac:dyDescent="0.25">
      <c r="C44" s="20">
        <v>42198</v>
      </c>
      <c r="D44" s="15">
        <v>342</v>
      </c>
      <c r="E44" s="4" t="s">
        <v>53</v>
      </c>
      <c r="F44" s="4" t="s">
        <v>39</v>
      </c>
      <c r="G44" s="4" t="s">
        <v>54</v>
      </c>
      <c r="H44" s="7"/>
      <c r="I44" s="5"/>
      <c r="J44" s="4"/>
      <c r="K44" s="4"/>
      <c r="L44" s="4"/>
    </row>
    <row r="45" spans="2:12" x14ac:dyDescent="0.25">
      <c r="C45" s="20">
        <v>42198</v>
      </c>
      <c r="D45" s="15">
        <v>32</v>
      </c>
      <c r="E45" s="4" t="s">
        <v>56</v>
      </c>
      <c r="F45" s="4" t="s">
        <v>57</v>
      </c>
      <c r="G45" s="4"/>
      <c r="H45" s="7"/>
      <c r="I45" s="5"/>
      <c r="J45" s="4"/>
      <c r="K45" s="4"/>
      <c r="L45" s="4"/>
    </row>
    <row r="46" spans="2:12" x14ac:dyDescent="0.25">
      <c r="C46" s="20">
        <v>42198</v>
      </c>
      <c r="D46" s="15">
        <v>23.98</v>
      </c>
      <c r="E46" s="18" t="s">
        <v>55</v>
      </c>
      <c r="F46" s="18" t="s">
        <v>39</v>
      </c>
      <c r="G46" s="4" t="s">
        <v>62</v>
      </c>
      <c r="H46" s="7"/>
      <c r="I46" s="5"/>
      <c r="J46" s="4"/>
      <c r="K46" s="4"/>
      <c r="L46" s="4"/>
    </row>
    <row r="47" spans="2:12" x14ac:dyDescent="0.25">
      <c r="D47" s="22"/>
      <c r="E47" s="4"/>
      <c r="F47" s="4"/>
      <c r="G47" s="4"/>
      <c r="H47" s="7"/>
      <c r="I47" s="5"/>
      <c r="J47" s="4"/>
      <c r="K47" s="4"/>
      <c r="L47" s="4"/>
    </row>
    <row r="48" spans="2:12" x14ac:dyDescent="0.25">
      <c r="D48" s="15">
        <f>SUM(D44:D47)</f>
        <v>397.98</v>
      </c>
      <c r="E48" s="4"/>
      <c r="F48" s="4"/>
      <c r="G48" s="4"/>
      <c r="H48" s="7"/>
      <c r="I48" s="5"/>
      <c r="J48" s="4"/>
      <c r="K48" s="4"/>
      <c r="L48" s="4"/>
    </row>
    <row r="49" spans="2:11" ht="15.75" thickBot="1" x14ac:dyDescent="0.3"/>
    <row r="50" spans="2:11" ht="15.75" thickBot="1" x14ac:dyDescent="0.3">
      <c r="B50" s="19" t="s">
        <v>15</v>
      </c>
      <c r="C50" s="4" t="s">
        <v>31</v>
      </c>
      <c r="D50" s="15" t="s">
        <v>32</v>
      </c>
      <c r="E50" s="4" t="s">
        <v>33</v>
      </c>
      <c r="F50" s="18" t="s">
        <v>43</v>
      </c>
      <c r="G50" s="18" t="s">
        <v>34</v>
      </c>
    </row>
    <row r="51" spans="2:11" x14ac:dyDescent="0.25">
      <c r="D51" s="1">
        <v>21.75</v>
      </c>
      <c r="E51" t="s">
        <v>37</v>
      </c>
      <c r="F51" t="s">
        <v>103</v>
      </c>
      <c r="I51" s="5"/>
      <c r="J51" s="4"/>
      <c r="K51" s="4"/>
    </row>
    <row r="52" spans="2:11" x14ac:dyDescent="0.25">
      <c r="D52" s="22"/>
    </row>
    <row r="53" spans="2:11" x14ac:dyDescent="0.25">
      <c r="D53" s="1">
        <f>D51</f>
        <v>21.75</v>
      </c>
    </row>
    <row r="54" spans="2:11" ht="15.75" thickBot="1" x14ac:dyDescent="0.3"/>
    <row r="55" spans="2:11" ht="15.75" thickBot="1" x14ac:dyDescent="0.3">
      <c r="B55" s="19" t="s">
        <v>18</v>
      </c>
      <c r="C55" s="4" t="s">
        <v>31</v>
      </c>
      <c r="D55" s="15" t="s">
        <v>32</v>
      </c>
      <c r="E55" s="4" t="s">
        <v>33</v>
      </c>
      <c r="F55" s="18" t="s">
        <v>43</v>
      </c>
      <c r="G55" s="18" t="s">
        <v>34</v>
      </c>
      <c r="H55" s="7"/>
      <c r="I55" s="5"/>
    </row>
    <row r="56" spans="2:11" x14ac:dyDescent="0.25">
      <c r="C56" s="20">
        <v>42198</v>
      </c>
      <c r="D56" s="1">
        <v>119.17</v>
      </c>
      <c r="E56" s="18" t="s">
        <v>55</v>
      </c>
      <c r="F56" t="s">
        <v>39</v>
      </c>
      <c r="G56" t="s">
        <v>93</v>
      </c>
    </row>
    <row r="57" spans="2:11" x14ac:dyDescent="0.25">
      <c r="C57" s="20">
        <v>42199</v>
      </c>
      <c r="D57" s="1">
        <v>59.62</v>
      </c>
      <c r="E57" s="18" t="s">
        <v>83</v>
      </c>
      <c r="F57" t="s">
        <v>39</v>
      </c>
      <c r="G57" t="s">
        <v>91</v>
      </c>
    </row>
    <row r="58" spans="2:11" x14ac:dyDescent="0.25">
      <c r="C58" s="20"/>
      <c r="D58" s="22"/>
      <c r="E58" s="18"/>
    </row>
    <row r="59" spans="2:11" x14ac:dyDescent="0.25">
      <c r="D59" s="1">
        <f>SUM(D56:D57)</f>
        <v>178.79</v>
      </c>
    </row>
    <row r="60" spans="2:11" ht="15.75" thickBot="1" x14ac:dyDescent="0.3"/>
    <row r="61" spans="2:11" ht="15.75" thickBot="1" x14ac:dyDescent="0.3">
      <c r="B61" s="19" t="s">
        <v>21</v>
      </c>
      <c r="C61" s="4" t="s">
        <v>31</v>
      </c>
      <c r="D61" s="15" t="s">
        <v>32</v>
      </c>
      <c r="E61" s="4" t="s">
        <v>33</v>
      </c>
      <c r="F61" s="18" t="s">
        <v>43</v>
      </c>
      <c r="G61" s="18" t="s">
        <v>34</v>
      </c>
    </row>
    <row r="62" spans="2:11" x14ac:dyDescent="0.25">
      <c r="B62" s="4"/>
      <c r="C62" s="17">
        <v>42194</v>
      </c>
      <c r="D62" s="15">
        <v>9</v>
      </c>
      <c r="E62" s="4" t="s">
        <v>45</v>
      </c>
      <c r="F62" s="4" t="s">
        <v>39</v>
      </c>
      <c r="G62" s="4" t="s">
        <v>44</v>
      </c>
      <c r="H62" s="7"/>
      <c r="I62" s="5"/>
      <c r="J62" s="4"/>
      <c r="K62" s="4"/>
    </row>
    <row r="63" spans="2:11" x14ac:dyDescent="0.25">
      <c r="B63" s="4"/>
      <c r="C63" s="17">
        <v>42197</v>
      </c>
      <c r="D63" s="15">
        <v>34.99</v>
      </c>
      <c r="E63" s="4" t="s">
        <v>46</v>
      </c>
      <c r="F63" s="4" t="s">
        <v>58</v>
      </c>
      <c r="G63" s="4" t="s">
        <v>47</v>
      </c>
      <c r="H63" s="7"/>
      <c r="I63" s="5"/>
      <c r="J63" s="4"/>
      <c r="K63" s="4"/>
    </row>
    <row r="64" spans="2:11" x14ac:dyDescent="0.25">
      <c r="B64" s="4"/>
      <c r="C64" s="17">
        <v>42197</v>
      </c>
      <c r="D64" s="15">
        <v>6.48</v>
      </c>
      <c r="E64" s="18" t="s">
        <v>72</v>
      </c>
      <c r="F64" s="18" t="s">
        <v>65</v>
      </c>
      <c r="G64" s="18" t="s">
        <v>73</v>
      </c>
      <c r="H64" s="7"/>
      <c r="I64" s="5"/>
      <c r="J64" s="4"/>
      <c r="K64" s="4"/>
    </row>
    <row r="65" spans="2:11" x14ac:dyDescent="0.25">
      <c r="B65" s="4"/>
      <c r="C65" s="17">
        <v>42197</v>
      </c>
      <c r="D65" s="15">
        <v>8.66</v>
      </c>
      <c r="E65" s="18" t="s">
        <v>72</v>
      </c>
      <c r="F65" s="18" t="s">
        <v>65</v>
      </c>
      <c r="G65" s="4"/>
      <c r="H65" s="7"/>
      <c r="I65" s="5"/>
      <c r="J65" s="4"/>
      <c r="K65" s="4"/>
    </row>
    <row r="66" spans="2:11" x14ac:dyDescent="0.25">
      <c r="C66" s="20">
        <v>42198</v>
      </c>
      <c r="D66" s="1">
        <v>6.49</v>
      </c>
      <c r="E66" s="18" t="s">
        <v>72</v>
      </c>
      <c r="F66" s="18" t="s">
        <v>65</v>
      </c>
    </row>
    <row r="67" spans="2:11" x14ac:dyDescent="0.25">
      <c r="C67" s="25">
        <v>42146</v>
      </c>
      <c r="D67" s="26">
        <v>52.98</v>
      </c>
      <c r="E67" s="27" t="s">
        <v>100</v>
      </c>
      <c r="F67" s="27" t="s">
        <v>51</v>
      </c>
      <c r="G67" t="s">
        <v>94</v>
      </c>
    </row>
    <row r="68" spans="2:11" x14ac:dyDescent="0.25">
      <c r="C68" s="25">
        <v>42182</v>
      </c>
      <c r="D68" s="26">
        <v>35.78</v>
      </c>
      <c r="E68" s="27" t="s">
        <v>98</v>
      </c>
      <c r="F68" s="27" t="s">
        <v>99</v>
      </c>
      <c r="G68" s="24" t="s">
        <v>22</v>
      </c>
      <c r="H68"/>
      <c r="I68"/>
      <c r="J68" s="6"/>
      <c r="K68" s="2"/>
    </row>
    <row r="69" spans="2:11" x14ac:dyDescent="0.25">
      <c r="C69" s="20">
        <v>42170</v>
      </c>
      <c r="D69" s="15">
        <v>14.35</v>
      </c>
      <c r="E69" s="18" t="s">
        <v>96</v>
      </c>
      <c r="F69" s="18" t="s">
        <v>58</v>
      </c>
    </row>
    <row r="70" spans="2:11" x14ac:dyDescent="0.25">
      <c r="C70" s="20">
        <v>42192</v>
      </c>
      <c r="D70" s="15">
        <v>14.35</v>
      </c>
      <c r="E70" s="18" t="s">
        <v>95</v>
      </c>
      <c r="F70" s="18" t="s">
        <v>58</v>
      </c>
      <c r="G70" t="s">
        <v>97</v>
      </c>
    </row>
    <row r="71" spans="2:11" x14ac:dyDescent="0.25">
      <c r="D71" s="22"/>
    </row>
    <row r="72" spans="2:11" x14ac:dyDescent="0.25">
      <c r="D72" s="1">
        <f>SUM(D62:D71)</f>
        <v>183.07999999999998</v>
      </c>
    </row>
    <row r="73" spans="2:11" x14ac:dyDescent="0.25">
      <c r="G73" s="6" t="s">
        <v>2</v>
      </c>
      <c r="H73" s="2">
        <f>D12</f>
        <v>330.61000000000007</v>
      </c>
    </row>
    <row r="74" spans="2:11" x14ac:dyDescent="0.25">
      <c r="G74" s="6" t="s">
        <v>24</v>
      </c>
      <c r="H74" s="2">
        <f>D28</f>
        <v>445.99</v>
      </c>
    </row>
    <row r="75" spans="2:11" x14ac:dyDescent="0.25">
      <c r="G75" s="6" t="s">
        <v>84</v>
      </c>
      <c r="H75" s="2">
        <f>D41</f>
        <v>41.55</v>
      </c>
    </row>
    <row r="76" spans="2:11" x14ac:dyDescent="0.25">
      <c r="G76" s="6" t="s">
        <v>13</v>
      </c>
      <c r="H76" s="2">
        <f>D48</f>
        <v>397.98</v>
      </c>
    </row>
    <row r="77" spans="2:11" x14ac:dyDescent="0.25">
      <c r="G77" s="6" t="s">
        <v>15</v>
      </c>
      <c r="H77" s="2">
        <f>D53</f>
        <v>21.75</v>
      </c>
    </row>
    <row r="78" spans="2:11" x14ac:dyDescent="0.25">
      <c r="G78" s="6" t="s">
        <v>25</v>
      </c>
      <c r="H78" s="2">
        <f>D59</f>
        <v>178.79</v>
      </c>
    </row>
    <row r="79" spans="2:11" x14ac:dyDescent="0.25">
      <c r="G79" s="6" t="s">
        <v>21</v>
      </c>
      <c r="H79" s="2">
        <f>D72</f>
        <v>183.07999999999998</v>
      </c>
    </row>
    <row r="80" spans="2:11" x14ac:dyDescent="0.25">
      <c r="F80" s="6" t="s">
        <v>23</v>
      </c>
      <c r="G80" s="6"/>
      <c r="H80" s="13">
        <f>SUM(H73:H79)</f>
        <v>1599.75</v>
      </c>
      <c r="I80" s="49"/>
      <c r="J80" s="50"/>
      <c r="K80" s="50"/>
    </row>
    <row r="81" spans="6:9" x14ac:dyDescent="0.25">
      <c r="G81" s="6"/>
      <c r="H81" s="2"/>
    </row>
    <row r="82" spans="6:9" x14ac:dyDescent="0.25">
      <c r="G82" s="6"/>
      <c r="H82" s="2"/>
    </row>
    <row r="83" spans="6:9" x14ac:dyDescent="0.25">
      <c r="G83" s="6" t="s">
        <v>27</v>
      </c>
      <c r="H83" s="2">
        <f>180+112+194+71.35-30</f>
        <v>527.35</v>
      </c>
    </row>
    <row r="84" spans="6:9" x14ac:dyDescent="0.25">
      <c r="G84" s="6" t="s">
        <v>28</v>
      </c>
      <c r="H84" s="2">
        <v>400</v>
      </c>
    </row>
    <row r="85" spans="6:9" x14ac:dyDescent="0.25">
      <c r="G85" s="6" t="s">
        <v>29</v>
      </c>
      <c r="H85" s="2">
        <v>158.5</v>
      </c>
    </row>
    <row r="86" spans="6:9" x14ac:dyDescent="0.25">
      <c r="G86" s="6" t="s">
        <v>30</v>
      </c>
      <c r="H86" s="2">
        <f>175</f>
        <v>175</v>
      </c>
    </row>
    <row r="87" spans="6:9" x14ac:dyDescent="0.25">
      <c r="G87" s="6" t="s">
        <v>90</v>
      </c>
      <c r="H87" s="2">
        <v>884.25</v>
      </c>
    </row>
    <row r="88" spans="6:9" x14ac:dyDescent="0.25">
      <c r="F88" s="6" t="s">
        <v>26</v>
      </c>
      <c r="H88" s="13">
        <f>SUM(H83:H87)</f>
        <v>2145.1</v>
      </c>
    </row>
    <row r="89" spans="6:9" x14ac:dyDescent="0.25">
      <c r="G89" s="6"/>
      <c r="H89" s="2"/>
    </row>
    <row r="90" spans="6:9" x14ac:dyDescent="0.25">
      <c r="G90" s="6"/>
      <c r="H90" s="2"/>
    </row>
    <row r="91" spans="6:9" x14ac:dyDescent="0.25">
      <c r="G91" s="6" t="s">
        <v>92</v>
      </c>
      <c r="H91" s="2">
        <f>H88-H80</f>
        <v>545.34999999999991</v>
      </c>
    </row>
    <row r="92" spans="6:9" x14ac:dyDescent="0.25">
      <c r="G92" s="6"/>
      <c r="H92" s="2">
        <f>15*7</f>
        <v>105</v>
      </c>
      <c r="I92" s="2" t="s">
        <v>118</v>
      </c>
    </row>
    <row r="93" spans="6:9" x14ac:dyDescent="0.25">
      <c r="G93" s="6"/>
      <c r="H93" s="2">
        <f>20*5</f>
        <v>100</v>
      </c>
      <c r="I93" s="2" t="s">
        <v>119</v>
      </c>
    </row>
    <row r="94" spans="6:9" x14ac:dyDescent="0.25">
      <c r="H94" s="51">
        <f>H91-H92-H93</f>
        <v>340.34999999999991</v>
      </c>
    </row>
  </sheetData>
  <pageMargins left="0.45" right="0.4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5"/>
  <sheetViews>
    <sheetView workbookViewId="0">
      <selection activeCell="G13" sqref="G13"/>
    </sheetView>
  </sheetViews>
  <sheetFormatPr defaultRowHeight="15" x14ac:dyDescent="0.25"/>
  <cols>
    <col min="1" max="1" width="27.7109375" bestFit="1" customWidth="1"/>
    <col min="2" max="2" width="9.7109375" bestFit="1" customWidth="1"/>
    <col min="3" max="3" width="8.140625" bestFit="1" customWidth="1"/>
    <col min="4" max="4" width="31.7109375" bestFit="1" customWidth="1"/>
    <col min="5" max="5" width="20" customWidth="1"/>
    <col min="6" max="6" width="9.7109375" bestFit="1" customWidth="1"/>
    <col min="7" max="7" width="35.28515625" bestFit="1" customWidth="1"/>
    <col min="8" max="8" width="10.5703125" bestFit="1" customWidth="1"/>
    <col min="9" max="9" width="30.140625" bestFit="1" customWidth="1"/>
  </cols>
  <sheetData>
    <row r="1" spans="1:9" x14ac:dyDescent="0.25">
      <c r="A1" t="s">
        <v>38</v>
      </c>
      <c r="C1" s="1"/>
      <c r="D1" s="23"/>
      <c r="F1" s="6"/>
      <c r="G1" s="2"/>
    </row>
    <row r="2" spans="1:9" x14ac:dyDescent="0.25">
      <c r="C2" s="1"/>
      <c r="F2" s="6"/>
      <c r="G2" s="2"/>
    </row>
    <row r="3" spans="1:9" x14ac:dyDescent="0.25">
      <c r="A3" t="s">
        <v>1</v>
      </c>
      <c r="C3" s="1"/>
      <c r="F3" s="6"/>
      <c r="G3" s="2"/>
    </row>
    <row r="4" spans="1:9" ht="15.75" thickBot="1" x14ac:dyDescent="0.3">
      <c r="C4" s="1"/>
      <c r="F4" s="6"/>
      <c r="G4" s="2"/>
    </row>
    <row r="5" spans="1:9" ht="15.75" thickBot="1" x14ac:dyDescent="0.3">
      <c r="A5" s="19" t="s">
        <v>2</v>
      </c>
      <c r="B5" s="4" t="s">
        <v>31</v>
      </c>
      <c r="C5" s="15" t="s">
        <v>32</v>
      </c>
      <c r="D5" s="4" t="s">
        <v>33</v>
      </c>
      <c r="F5" s="19" t="s">
        <v>21</v>
      </c>
      <c r="G5" s="4" t="s">
        <v>31</v>
      </c>
      <c r="H5" s="15" t="s">
        <v>32</v>
      </c>
      <c r="I5" s="4" t="s">
        <v>33</v>
      </c>
    </row>
    <row r="6" spans="1:9" x14ac:dyDescent="0.25">
      <c r="A6" s="4"/>
      <c r="B6" s="17">
        <v>42194</v>
      </c>
      <c r="C6" s="15">
        <f>283.11-9</f>
        <v>274.11</v>
      </c>
      <c r="D6" s="4" t="s">
        <v>35</v>
      </c>
      <c r="F6" s="4"/>
      <c r="G6" s="17">
        <v>42194</v>
      </c>
      <c r="H6" s="15">
        <v>9</v>
      </c>
      <c r="I6" s="4" t="s">
        <v>45</v>
      </c>
    </row>
    <row r="7" spans="1:9" x14ac:dyDescent="0.25">
      <c r="A7" s="4"/>
      <c r="B7" s="17">
        <v>42197</v>
      </c>
      <c r="C7" s="15">
        <f>77.31-34.99-2.14</f>
        <v>40.18</v>
      </c>
      <c r="D7" s="4" t="s">
        <v>48</v>
      </c>
      <c r="F7" s="4"/>
      <c r="G7" s="17">
        <v>42197</v>
      </c>
      <c r="H7" s="15">
        <v>34.99</v>
      </c>
      <c r="I7" s="4" t="s">
        <v>46</v>
      </c>
    </row>
    <row r="8" spans="1:9" x14ac:dyDescent="0.25">
      <c r="A8" s="4"/>
      <c r="B8" s="20">
        <v>42196</v>
      </c>
      <c r="C8" s="1">
        <v>5.61</v>
      </c>
      <c r="D8" s="18" t="s">
        <v>69</v>
      </c>
      <c r="F8" s="4"/>
      <c r="G8" s="17">
        <v>42197</v>
      </c>
      <c r="H8" s="15">
        <v>6.48</v>
      </c>
      <c r="I8" s="18" t="s">
        <v>72</v>
      </c>
    </row>
    <row r="9" spans="1:9" x14ac:dyDescent="0.25">
      <c r="A9" s="4"/>
      <c r="B9" s="17">
        <v>42197</v>
      </c>
      <c r="C9" s="15">
        <v>3.3</v>
      </c>
      <c r="D9" s="18" t="s">
        <v>70</v>
      </c>
      <c r="F9" s="4"/>
      <c r="G9" s="17">
        <v>42197</v>
      </c>
      <c r="H9" s="15">
        <v>8.66</v>
      </c>
      <c r="I9" s="18" t="s">
        <v>72</v>
      </c>
    </row>
    <row r="10" spans="1:9" x14ac:dyDescent="0.25">
      <c r="A10" s="4"/>
      <c r="B10" s="17">
        <v>42199</v>
      </c>
      <c r="C10" s="15">
        <v>7.41</v>
      </c>
      <c r="D10" s="18" t="s">
        <v>74</v>
      </c>
      <c r="G10" s="20">
        <v>42198</v>
      </c>
      <c r="H10" s="1">
        <v>6.49</v>
      </c>
      <c r="I10" s="18" t="s">
        <v>72</v>
      </c>
    </row>
    <row r="11" spans="1:9" x14ac:dyDescent="0.25">
      <c r="A11" s="4"/>
      <c r="B11" s="4"/>
      <c r="C11" s="22"/>
      <c r="D11" s="4"/>
      <c r="G11" s="25">
        <v>42146</v>
      </c>
      <c r="H11" s="26">
        <v>52.98</v>
      </c>
      <c r="I11" s="27" t="s">
        <v>100</v>
      </c>
    </row>
    <row r="12" spans="1:9" x14ac:dyDescent="0.25">
      <c r="B12" s="4"/>
      <c r="C12" s="15">
        <f>SUM(C6:C10)</f>
        <v>330.61000000000007</v>
      </c>
      <c r="D12" s="4"/>
      <c r="G12" s="25">
        <v>42182</v>
      </c>
      <c r="H12" s="26">
        <v>35.78</v>
      </c>
      <c r="I12" s="27" t="s">
        <v>98</v>
      </c>
    </row>
    <row r="13" spans="1:9" ht="15.75" thickBot="1" x14ac:dyDescent="0.3">
      <c r="C13" s="1"/>
      <c r="G13" s="20">
        <v>42170</v>
      </c>
      <c r="H13" s="15">
        <v>14.35</v>
      </c>
      <c r="I13" s="18" t="s">
        <v>96</v>
      </c>
    </row>
    <row r="14" spans="1:9" ht="15.75" thickBot="1" x14ac:dyDescent="0.3">
      <c r="A14" s="19" t="s">
        <v>68</v>
      </c>
      <c r="B14" s="4" t="s">
        <v>31</v>
      </c>
      <c r="C14" s="15" t="s">
        <v>32</v>
      </c>
      <c r="D14" s="4" t="s">
        <v>33</v>
      </c>
      <c r="G14" s="20">
        <v>42192</v>
      </c>
      <c r="H14" s="15">
        <v>14.35</v>
      </c>
      <c r="I14" s="18" t="s">
        <v>95</v>
      </c>
    </row>
    <row r="15" spans="1:9" x14ac:dyDescent="0.25">
      <c r="B15" s="20">
        <v>42196</v>
      </c>
      <c r="C15" s="1">
        <v>45.7</v>
      </c>
      <c r="D15" t="s">
        <v>40</v>
      </c>
      <c r="H15" s="22"/>
    </row>
    <row r="16" spans="1:9" x14ac:dyDescent="0.25">
      <c r="B16" s="20">
        <v>42196</v>
      </c>
      <c r="C16" s="1">
        <v>40</v>
      </c>
      <c r="D16" t="s">
        <v>63</v>
      </c>
      <c r="H16" s="1">
        <f>SUM(H6:H15)</f>
        <v>183.07999999999998</v>
      </c>
    </row>
    <row r="17" spans="1:9" x14ac:dyDescent="0.25">
      <c r="B17" s="20">
        <v>42196</v>
      </c>
      <c r="C17" s="1">
        <v>38.68</v>
      </c>
      <c r="D17" t="s">
        <v>78</v>
      </c>
      <c r="H17" s="1"/>
    </row>
    <row r="18" spans="1:9" x14ac:dyDescent="0.25">
      <c r="B18" s="20">
        <v>42200</v>
      </c>
      <c r="C18" s="1">
        <v>40.549999999999997</v>
      </c>
      <c r="D18" t="s">
        <v>41</v>
      </c>
      <c r="G18" s="6" t="s">
        <v>2</v>
      </c>
      <c r="H18" s="2">
        <f>C12</f>
        <v>330.61000000000007</v>
      </c>
      <c r="I18" s="2"/>
    </row>
    <row r="19" spans="1:9" x14ac:dyDescent="0.25">
      <c r="B19" s="20">
        <v>42200</v>
      </c>
      <c r="C19" s="1">
        <v>41.42</v>
      </c>
      <c r="D19" t="s">
        <v>42</v>
      </c>
      <c r="G19" s="6" t="s">
        <v>24</v>
      </c>
      <c r="H19" s="2">
        <f>C28</f>
        <v>445.99</v>
      </c>
      <c r="I19" s="2"/>
    </row>
    <row r="20" spans="1:9" x14ac:dyDescent="0.25">
      <c r="A20" s="3"/>
      <c r="B20" s="20">
        <v>42200</v>
      </c>
      <c r="C20" s="1">
        <v>43.64</v>
      </c>
      <c r="D20" t="s">
        <v>64</v>
      </c>
      <c r="G20" s="6" t="s">
        <v>84</v>
      </c>
      <c r="H20" s="2">
        <f>C41</f>
        <v>41.55</v>
      </c>
      <c r="I20" s="2"/>
    </row>
    <row r="21" spans="1:9" x14ac:dyDescent="0.25">
      <c r="A21" s="3"/>
      <c r="B21" s="20">
        <v>42200</v>
      </c>
      <c r="C21" s="1">
        <v>44.68</v>
      </c>
      <c r="D21" t="s">
        <v>66</v>
      </c>
      <c r="G21" s="6" t="s">
        <v>13</v>
      </c>
      <c r="H21" s="2">
        <f>C48</f>
        <v>397.98</v>
      </c>
      <c r="I21" s="2"/>
    </row>
    <row r="22" spans="1:9" x14ac:dyDescent="0.25">
      <c r="A22" s="3"/>
      <c r="B22" s="20">
        <v>42200</v>
      </c>
      <c r="C22" s="1">
        <v>39.75</v>
      </c>
      <c r="D22" t="s">
        <v>80</v>
      </c>
      <c r="G22" s="6" t="s">
        <v>15</v>
      </c>
      <c r="H22" s="2">
        <f>C53</f>
        <v>21.75</v>
      </c>
      <c r="I22" s="2"/>
    </row>
    <row r="23" spans="1:9" x14ac:dyDescent="0.25">
      <c r="A23" s="3"/>
      <c r="B23" s="20">
        <v>42200</v>
      </c>
      <c r="C23" s="1">
        <v>40</v>
      </c>
      <c r="D23" t="s">
        <v>86</v>
      </c>
      <c r="G23" s="6" t="s">
        <v>25</v>
      </c>
      <c r="H23" s="2">
        <f>C59</f>
        <v>178.79</v>
      </c>
      <c r="I23" s="2"/>
    </row>
    <row r="24" spans="1:9" x14ac:dyDescent="0.25">
      <c r="A24" s="3"/>
      <c r="B24" s="20">
        <v>42201</v>
      </c>
      <c r="C24" s="1">
        <v>23.12</v>
      </c>
      <c r="D24" t="s">
        <v>81</v>
      </c>
      <c r="G24" s="6" t="s">
        <v>21</v>
      </c>
      <c r="H24" s="2">
        <f>H16</f>
        <v>183.07999999999998</v>
      </c>
      <c r="I24" s="2"/>
    </row>
    <row r="25" spans="1:9" x14ac:dyDescent="0.25">
      <c r="A25" s="3"/>
      <c r="B25" s="20">
        <v>42201</v>
      </c>
      <c r="C25" s="1">
        <v>35</v>
      </c>
      <c r="D25" t="s">
        <v>88</v>
      </c>
      <c r="F25" s="6" t="s">
        <v>23</v>
      </c>
      <c r="G25" s="6"/>
      <c r="H25" s="13">
        <f>SUM(H18:H24)</f>
        <v>1599.75</v>
      </c>
      <c r="I25" s="49"/>
    </row>
    <row r="26" spans="1:9" x14ac:dyDescent="0.25">
      <c r="A26" s="3"/>
      <c r="B26" s="20">
        <v>42205</v>
      </c>
      <c r="C26" s="1">
        <v>13.45</v>
      </c>
      <c r="D26" t="s">
        <v>101</v>
      </c>
      <c r="G26" s="6"/>
      <c r="H26" s="2"/>
      <c r="I26" s="2"/>
    </row>
    <row r="27" spans="1:9" x14ac:dyDescent="0.25">
      <c r="A27" s="3"/>
      <c r="B27" s="4"/>
      <c r="C27" s="22"/>
      <c r="G27" s="6"/>
      <c r="H27" s="2"/>
      <c r="I27" s="2"/>
    </row>
    <row r="28" spans="1:9" x14ac:dyDescent="0.25">
      <c r="A28" s="3"/>
      <c r="C28" s="1">
        <f>SUM(C15:C27)</f>
        <v>445.99</v>
      </c>
      <c r="G28" s="6" t="s">
        <v>27</v>
      </c>
      <c r="H28" s="2">
        <f>180+112+194+71.35-30</f>
        <v>527.35</v>
      </c>
      <c r="I28" s="2"/>
    </row>
    <row r="29" spans="1:9" ht="15.75" thickBot="1" x14ac:dyDescent="0.3">
      <c r="A29" s="3"/>
      <c r="B29" s="20"/>
      <c r="C29" s="1"/>
      <c r="G29" s="6" t="s">
        <v>28</v>
      </c>
      <c r="H29" s="2">
        <v>400</v>
      </c>
      <c r="I29" s="2"/>
    </row>
    <row r="30" spans="1:9" ht="15.75" thickBot="1" x14ac:dyDescent="0.3">
      <c r="A30" s="19" t="s">
        <v>75</v>
      </c>
      <c r="B30" s="21"/>
      <c r="C30" s="1"/>
      <c r="G30" s="6" t="s">
        <v>29</v>
      </c>
      <c r="H30" s="2">
        <v>158.5</v>
      </c>
      <c r="I30" s="2"/>
    </row>
    <row r="31" spans="1:9" x14ac:dyDescent="0.25">
      <c r="B31" s="20">
        <v>42196</v>
      </c>
      <c r="C31" s="1">
        <v>2.85</v>
      </c>
      <c r="D31" t="s">
        <v>50</v>
      </c>
      <c r="G31" s="6" t="s">
        <v>30</v>
      </c>
      <c r="H31" s="2">
        <f>175</f>
        <v>175</v>
      </c>
      <c r="I31" s="2"/>
    </row>
    <row r="32" spans="1:9" x14ac:dyDescent="0.25">
      <c r="B32" s="20">
        <v>42196</v>
      </c>
      <c r="C32" s="1">
        <v>1.35</v>
      </c>
      <c r="D32" t="s">
        <v>59</v>
      </c>
      <c r="G32" s="6" t="s">
        <v>90</v>
      </c>
      <c r="H32" s="2">
        <v>884.25</v>
      </c>
      <c r="I32" s="2"/>
    </row>
    <row r="33" spans="1:9" x14ac:dyDescent="0.25">
      <c r="B33" s="20">
        <v>42196</v>
      </c>
      <c r="C33" s="1">
        <v>1.5</v>
      </c>
      <c r="D33" t="s">
        <v>59</v>
      </c>
      <c r="F33" s="6" t="s">
        <v>26</v>
      </c>
      <c r="H33" s="13">
        <f>SUM(H28:H32)</f>
        <v>2145.1</v>
      </c>
      <c r="I33" s="2"/>
    </row>
    <row r="34" spans="1:9" x14ac:dyDescent="0.25">
      <c r="B34" s="20">
        <v>42196</v>
      </c>
      <c r="C34" s="1">
        <v>2.85</v>
      </c>
      <c r="D34" t="s">
        <v>85</v>
      </c>
      <c r="G34" s="6"/>
      <c r="H34" s="2"/>
      <c r="I34" s="2"/>
    </row>
    <row r="35" spans="1:9" x14ac:dyDescent="0.25">
      <c r="B35" s="20">
        <v>42198</v>
      </c>
      <c r="C35" s="1">
        <v>4</v>
      </c>
      <c r="D35" t="s">
        <v>60</v>
      </c>
      <c r="G35" s="6"/>
      <c r="H35" s="2"/>
      <c r="I35" s="2"/>
    </row>
    <row r="36" spans="1:9" x14ac:dyDescent="0.25">
      <c r="B36" s="20">
        <v>42198</v>
      </c>
      <c r="C36" s="1">
        <v>20</v>
      </c>
      <c r="D36" t="s">
        <v>76</v>
      </c>
      <c r="G36" s="6" t="s">
        <v>92</v>
      </c>
      <c r="H36" s="2">
        <f>H33-H25</f>
        <v>545.34999999999991</v>
      </c>
      <c r="I36" s="2"/>
    </row>
    <row r="37" spans="1:9" x14ac:dyDescent="0.25">
      <c r="B37" s="20">
        <v>42200</v>
      </c>
      <c r="C37" s="1">
        <v>2.85</v>
      </c>
      <c r="D37" t="s">
        <v>50</v>
      </c>
      <c r="G37" s="6"/>
      <c r="H37" s="2">
        <f>15*7</f>
        <v>105</v>
      </c>
      <c r="I37" s="2" t="s">
        <v>118</v>
      </c>
    </row>
    <row r="38" spans="1:9" x14ac:dyDescent="0.25">
      <c r="A38" s="3"/>
      <c r="B38" s="20">
        <v>42200</v>
      </c>
      <c r="C38" s="1">
        <v>3</v>
      </c>
      <c r="D38" t="s">
        <v>59</v>
      </c>
      <c r="G38" s="6"/>
      <c r="H38" s="2">
        <f>20*5</f>
        <v>100</v>
      </c>
      <c r="I38" s="2" t="s">
        <v>119</v>
      </c>
    </row>
    <row r="39" spans="1:9" x14ac:dyDescent="0.25">
      <c r="A39" s="3"/>
      <c r="B39" s="20">
        <v>42200</v>
      </c>
      <c r="C39" s="1">
        <v>3.15</v>
      </c>
      <c r="D39" t="s">
        <v>85</v>
      </c>
      <c r="H39" s="51">
        <v>225</v>
      </c>
      <c r="I39" s="2" t="s">
        <v>121</v>
      </c>
    </row>
    <row r="40" spans="1:9" x14ac:dyDescent="0.25">
      <c r="A40" s="3"/>
      <c r="B40" s="20"/>
      <c r="C40" s="22"/>
      <c r="H40" s="52">
        <f>H36-H37-H38-H39</f>
        <v>115.34999999999991</v>
      </c>
      <c r="I40" s="2" t="s">
        <v>122</v>
      </c>
    </row>
    <row r="41" spans="1:9" x14ac:dyDescent="0.25">
      <c r="A41" s="3"/>
      <c r="C41" s="1">
        <f>SUM(C31:C40)</f>
        <v>41.55</v>
      </c>
    </row>
    <row r="42" spans="1:9" ht="15.75" thickBot="1" x14ac:dyDescent="0.3">
      <c r="C42" s="1"/>
      <c r="F42" s="6"/>
      <c r="G42" s="2"/>
    </row>
    <row r="43" spans="1:9" ht="15.75" thickBot="1" x14ac:dyDescent="0.3">
      <c r="A43" s="19" t="s">
        <v>13</v>
      </c>
      <c r="B43" s="4" t="s">
        <v>31</v>
      </c>
      <c r="C43" s="15" t="s">
        <v>32</v>
      </c>
      <c r="D43" s="4" t="s">
        <v>33</v>
      </c>
      <c r="E43" s="18"/>
      <c r="F43" s="7"/>
      <c r="G43" s="5"/>
      <c r="H43" s="4"/>
    </row>
    <row r="44" spans="1:9" x14ac:dyDescent="0.25">
      <c r="B44" s="20">
        <v>42198</v>
      </c>
      <c r="C44" s="15">
        <v>342</v>
      </c>
      <c r="D44" s="4" t="s">
        <v>53</v>
      </c>
      <c r="E44" s="4"/>
      <c r="F44" s="7"/>
      <c r="G44" s="5"/>
      <c r="H44" s="4"/>
    </row>
    <row r="45" spans="1:9" x14ac:dyDescent="0.25">
      <c r="B45" s="20">
        <v>42198</v>
      </c>
      <c r="C45" s="15">
        <v>32</v>
      </c>
      <c r="D45" s="4" t="s">
        <v>56</v>
      </c>
      <c r="E45" s="4"/>
      <c r="F45" s="7"/>
      <c r="G45" s="5"/>
      <c r="H45" s="4"/>
    </row>
    <row r="46" spans="1:9" x14ac:dyDescent="0.25">
      <c r="B46" s="20">
        <v>42198</v>
      </c>
      <c r="C46" s="15">
        <v>23.98</v>
      </c>
      <c r="D46" s="18" t="s">
        <v>55</v>
      </c>
      <c r="E46" s="4"/>
      <c r="F46" s="7"/>
      <c r="G46" s="5"/>
      <c r="H46" s="4"/>
    </row>
    <row r="47" spans="1:9" x14ac:dyDescent="0.25">
      <c r="C47" s="22"/>
      <c r="D47" s="4"/>
      <c r="E47" s="4"/>
      <c r="F47" s="7"/>
      <c r="G47" s="5"/>
      <c r="H47" s="4"/>
    </row>
    <row r="48" spans="1:9" x14ac:dyDescent="0.25">
      <c r="C48" s="15">
        <f>SUM(C44:C47)</f>
        <v>397.98</v>
      </c>
      <c r="D48" s="4"/>
      <c r="E48" s="4"/>
      <c r="F48" s="7"/>
      <c r="G48" s="5"/>
      <c r="H48" s="4"/>
    </row>
    <row r="49" spans="1:8" ht="15.75" thickBot="1" x14ac:dyDescent="0.3">
      <c r="C49" s="1"/>
      <c r="F49" s="6"/>
      <c r="G49" s="2"/>
    </row>
    <row r="50" spans="1:8" ht="15.75" thickBot="1" x14ac:dyDescent="0.3">
      <c r="A50" s="19" t="s">
        <v>15</v>
      </c>
      <c r="B50" s="4" t="s">
        <v>31</v>
      </c>
      <c r="C50" s="15" t="s">
        <v>32</v>
      </c>
      <c r="D50" s="4" t="s">
        <v>33</v>
      </c>
      <c r="E50" s="18"/>
      <c r="F50" s="6"/>
      <c r="G50" s="2"/>
    </row>
    <row r="51" spans="1:8" x14ac:dyDescent="0.25">
      <c r="C51" s="1">
        <v>21.75</v>
      </c>
      <c r="D51" t="s">
        <v>120</v>
      </c>
      <c r="F51" s="6"/>
      <c r="G51" s="5"/>
      <c r="H51" s="4"/>
    </row>
    <row r="52" spans="1:8" x14ac:dyDescent="0.25">
      <c r="C52" s="22"/>
      <c r="F52" s="6"/>
      <c r="G52" s="2"/>
    </row>
    <row r="53" spans="1:8" x14ac:dyDescent="0.25">
      <c r="C53" s="1">
        <f>C51</f>
        <v>21.75</v>
      </c>
      <c r="F53" s="6"/>
      <c r="G53" s="2"/>
    </row>
    <row r="54" spans="1:8" ht="15.75" thickBot="1" x14ac:dyDescent="0.3">
      <c r="C54" s="1"/>
      <c r="F54" s="6"/>
      <c r="G54" s="2"/>
    </row>
    <row r="55" spans="1:8" ht="15.75" thickBot="1" x14ac:dyDescent="0.3">
      <c r="A55" s="19" t="s">
        <v>18</v>
      </c>
      <c r="B55" s="4" t="s">
        <v>31</v>
      </c>
      <c r="C55" s="15" t="s">
        <v>32</v>
      </c>
      <c r="D55" s="4" t="s">
        <v>33</v>
      </c>
      <c r="E55" s="18"/>
      <c r="F55" s="7"/>
      <c r="G55" s="5"/>
    </row>
    <row r="56" spans="1:8" x14ac:dyDescent="0.25">
      <c r="B56" s="20">
        <v>42198</v>
      </c>
      <c r="C56" s="1">
        <v>119.17</v>
      </c>
      <c r="D56" s="18" t="s">
        <v>55</v>
      </c>
      <c r="F56" s="6"/>
      <c r="G56" s="2"/>
    </row>
    <row r="57" spans="1:8" x14ac:dyDescent="0.25">
      <c r="B57" s="20">
        <v>42199</v>
      </c>
      <c r="C57" s="1">
        <v>59.62</v>
      </c>
      <c r="D57" s="18" t="s">
        <v>83</v>
      </c>
      <c r="F57" s="6"/>
      <c r="G57" s="2"/>
    </row>
    <row r="58" spans="1:8" x14ac:dyDescent="0.25">
      <c r="B58" s="20"/>
      <c r="C58" s="22"/>
      <c r="D58" s="18"/>
      <c r="F58" s="6"/>
      <c r="G58" s="2"/>
    </row>
    <row r="59" spans="1:8" x14ac:dyDescent="0.25">
      <c r="C59" s="1">
        <f>SUM(C56:C57)</f>
        <v>178.79</v>
      </c>
      <c r="F59" s="6"/>
      <c r="G59" s="2"/>
    </row>
    <row r="60" spans="1:8" x14ac:dyDescent="0.25">
      <c r="C60" s="1"/>
      <c r="F60" s="6"/>
      <c r="G60" s="2"/>
    </row>
    <row r="61" spans="1:8" x14ac:dyDescent="0.25">
      <c r="E61" s="18"/>
      <c r="F61" s="6"/>
      <c r="G61" s="2"/>
    </row>
    <row r="62" spans="1:8" x14ac:dyDescent="0.25">
      <c r="E62" s="4"/>
      <c r="F62" s="7"/>
      <c r="G62" s="5"/>
      <c r="H62" s="4"/>
    </row>
    <row r="63" spans="1:8" x14ac:dyDescent="0.25">
      <c r="E63" s="4"/>
      <c r="F63" s="7"/>
      <c r="G63" s="5"/>
      <c r="H63" s="4"/>
    </row>
    <row r="64" spans="1:8" x14ac:dyDescent="0.25">
      <c r="E64" s="18"/>
      <c r="F64" s="7"/>
      <c r="G64" s="5"/>
      <c r="H64" s="4"/>
    </row>
    <row r="65" spans="3:8" x14ac:dyDescent="0.25">
      <c r="E65" s="4"/>
      <c r="F65" s="7"/>
      <c r="G65" s="5"/>
      <c r="H65" s="4"/>
    </row>
    <row r="66" spans="3:8" x14ac:dyDescent="0.25">
      <c r="F66" s="6"/>
      <c r="G66" s="2"/>
    </row>
    <row r="67" spans="3:8" x14ac:dyDescent="0.25">
      <c r="F67" s="6"/>
      <c r="G67" s="2"/>
    </row>
    <row r="68" spans="3:8" x14ac:dyDescent="0.25">
      <c r="E68" s="24"/>
      <c r="H68" s="6"/>
    </row>
    <row r="69" spans="3:8" x14ac:dyDescent="0.25">
      <c r="F69" s="6"/>
      <c r="G69" s="2"/>
    </row>
    <row r="70" spans="3:8" x14ac:dyDescent="0.25">
      <c r="F70" s="6"/>
      <c r="G70" s="2"/>
    </row>
    <row r="71" spans="3:8" x14ac:dyDescent="0.25">
      <c r="F71" s="6"/>
      <c r="G71" s="2"/>
    </row>
    <row r="72" spans="3:8" x14ac:dyDescent="0.25">
      <c r="F72" s="6"/>
      <c r="G72" s="2"/>
    </row>
    <row r="74" spans="3:8" x14ac:dyDescent="0.25">
      <c r="C74" s="1"/>
    </row>
    <row r="75" spans="3:8" x14ac:dyDescent="0.25">
      <c r="C75" s="1"/>
    </row>
    <row r="76" spans="3:8" x14ac:dyDescent="0.25">
      <c r="C76" s="1"/>
    </row>
    <row r="77" spans="3:8" x14ac:dyDescent="0.25">
      <c r="C77" s="1"/>
    </row>
    <row r="78" spans="3:8" x14ac:dyDescent="0.25">
      <c r="C78" s="1"/>
    </row>
    <row r="79" spans="3:8" x14ac:dyDescent="0.25">
      <c r="C79" s="1"/>
    </row>
    <row r="80" spans="3:8" x14ac:dyDescent="0.25">
      <c r="C80" s="1"/>
      <c r="H80" s="50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  <row r="87" spans="3:3" x14ac:dyDescent="0.25">
      <c r="C87" s="1"/>
    </row>
    <row r="88" spans="3:3" x14ac:dyDescent="0.25">
      <c r="C88" s="1"/>
    </row>
    <row r="89" spans="3:3" x14ac:dyDescent="0.25">
      <c r="C89" s="1"/>
    </row>
    <row r="90" spans="3:3" x14ac:dyDescent="0.25">
      <c r="C90" s="1"/>
    </row>
    <row r="91" spans="3:3" x14ac:dyDescent="0.25">
      <c r="C91" s="1"/>
    </row>
    <row r="92" spans="3:3" x14ac:dyDescent="0.25">
      <c r="C92" s="1"/>
    </row>
    <row r="93" spans="3:3" x14ac:dyDescent="0.25">
      <c r="C93" s="1"/>
    </row>
    <row r="94" spans="3:3" x14ac:dyDescent="0.25">
      <c r="C94" s="1"/>
    </row>
    <row r="95" spans="3:3" x14ac:dyDescent="0.25">
      <c r="C95" s="1"/>
    </row>
  </sheetData>
  <pageMargins left="0.7" right="0.7" top="0.75" bottom="0.75" header="0.3" footer="0.3"/>
  <pageSetup scale="67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3"/>
  <sheetViews>
    <sheetView topLeftCell="A55" workbookViewId="0">
      <selection activeCell="I25" sqref="I25"/>
    </sheetView>
  </sheetViews>
  <sheetFormatPr defaultRowHeight="15" x14ac:dyDescent="0.25"/>
  <cols>
    <col min="1" max="1" width="1.42578125" customWidth="1"/>
    <col min="2" max="2" width="11.85546875" style="4" customWidth="1"/>
    <col min="3" max="3" width="10.7109375" customWidth="1"/>
    <col min="4" max="4" width="9.5703125" style="1" customWidth="1"/>
    <col min="5" max="5" width="31" customWidth="1"/>
    <col min="6" max="6" width="12.28515625" customWidth="1"/>
    <col min="7" max="7" width="28.28515625" customWidth="1"/>
    <col min="8" max="8" width="12.140625" style="6" customWidth="1"/>
    <col min="9" max="9" width="10.5703125" style="2" bestFit="1" customWidth="1"/>
    <col min="14" max="14" width="9.140625" style="14"/>
  </cols>
  <sheetData>
    <row r="1" spans="2:14" x14ac:dyDescent="0.25">
      <c r="B1" s="29" t="s">
        <v>102</v>
      </c>
      <c r="E1" s="23"/>
    </row>
    <row r="4" spans="2:14" x14ac:dyDescent="0.25">
      <c r="B4" s="29" t="s">
        <v>104</v>
      </c>
    </row>
    <row r="5" spans="2:14" s="35" customFormat="1" x14ac:dyDescent="0.25">
      <c r="B5" s="30"/>
      <c r="C5" s="30" t="s">
        <v>31</v>
      </c>
      <c r="D5" s="31" t="s">
        <v>32</v>
      </c>
      <c r="E5" s="30" t="s">
        <v>33</v>
      </c>
      <c r="F5" s="32" t="s">
        <v>43</v>
      </c>
      <c r="G5" s="32" t="s">
        <v>34</v>
      </c>
      <c r="H5" s="33"/>
      <c r="I5" s="34"/>
      <c r="N5" s="36"/>
    </row>
    <row r="6" spans="2:14" x14ac:dyDescent="0.25">
      <c r="B6" s="18" t="s">
        <v>2</v>
      </c>
      <c r="C6" s="17">
        <v>42194</v>
      </c>
      <c r="D6" s="15">
        <f>283.11-9</f>
        <v>274.11</v>
      </c>
      <c r="E6" s="4" t="s">
        <v>35</v>
      </c>
      <c r="F6" s="4" t="s">
        <v>39</v>
      </c>
      <c r="G6" s="4" t="s">
        <v>36</v>
      </c>
      <c r="H6" s="7"/>
      <c r="I6" s="5"/>
      <c r="J6" s="4"/>
      <c r="K6" s="4"/>
      <c r="L6" s="4"/>
      <c r="M6" s="4"/>
      <c r="N6" s="16"/>
    </row>
    <row r="7" spans="2:14" x14ac:dyDescent="0.25">
      <c r="B7" s="4" t="s">
        <v>68</v>
      </c>
      <c r="C7" s="20">
        <v>42196</v>
      </c>
      <c r="D7" s="1">
        <v>45.7</v>
      </c>
      <c r="E7" t="s">
        <v>40</v>
      </c>
      <c r="F7" t="s">
        <v>39</v>
      </c>
      <c r="H7" s="8"/>
    </row>
    <row r="8" spans="2:14" x14ac:dyDescent="0.25">
      <c r="B8" s="4" t="s">
        <v>68</v>
      </c>
      <c r="C8" s="20">
        <v>42200</v>
      </c>
      <c r="D8" s="1">
        <v>41.42</v>
      </c>
      <c r="E8" t="s">
        <v>42</v>
      </c>
      <c r="F8" t="s">
        <v>39</v>
      </c>
      <c r="H8" s="8"/>
    </row>
    <row r="9" spans="2:14" x14ac:dyDescent="0.25">
      <c r="B9" s="4" t="s">
        <v>13</v>
      </c>
      <c r="C9" s="20">
        <v>42198</v>
      </c>
      <c r="D9" s="15">
        <v>342</v>
      </c>
      <c r="E9" s="4" t="s">
        <v>53</v>
      </c>
      <c r="F9" s="4" t="s">
        <v>39</v>
      </c>
      <c r="G9" s="4" t="s">
        <v>54</v>
      </c>
      <c r="H9" s="7"/>
      <c r="I9" s="5"/>
      <c r="J9" s="4"/>
      <c r="K9" s="4"/>
      <c r="L9" s="4"/>
    </row>
    <row r="10" spans="2:14" x14ac:dyDescent="0.25">
      <c r="B10" s="4" t="s">
        <v>13</v>
      </c>
      <c r="C10" s="20">
        <v>42198</v>
      </c>
      <c r="D10" s="15">
        <v>23.98</v>
      </c>
      <c r="E10" s="18" t="s">
        <v>55</v>
      </c>
      <c r="F10" s="18" t="s">
        <v>39</v>
      </c>
      <c r="G10" s="4" t="s">
        <v>62</v>
      </c>
      <c r="H10" s="7"/>
      <c r="I10" s="5"/>
      <c r="J10" s="4"/>
      <c r="K10" s="4"/>
      <c r="L10" s="4"/>
    </row>
    <row r="11" spans="2:14" x14ac:dyDescent="0.25">
      <c r="B11" s="4" t="s">
        <v>18</v>
      </c>
      <c r="C11" s="20">
        <v>42198</v>
      </c>
      <c r="D11" s="1">
        <v>119.17</v>
      </c>
      <c r="E11" s="18" t="s">
        <v>55</v>
      </c>
      <c r="F11" t="s">
        <v>39</v>
      </c>
      <c r="G11" t="s">
        <v>93</v>
      </c>
    </row>
    <row r="12" spans="2:14" x14ac:dyDescent="0.25">
      <c r="B12" s="4" t="s">
        <v>18</v>
      </c>
      <c r="C12" s="20">
        <v>42199</v>
      </c>
      <c r="D12" s="1">
        <v>59.62</v>
      </c>
      <c r="E12" s="18" t="s">
        <v>83</v>
      </c>
      <c r="F12" t="s">
        <v>39</v>
      </c>
      <c r="G12" t="s">
        <v>91</v>
      </c>
    </row>
    <row r="13" spans="2:14" x14ac:dyDescent="0.25">
      <c r="B13" s="4" t="s">
        <v>21</v>
      </c>
      <c r="C13" s="17">
        <v>42194</v>
      </c>
      <c r="D13" s="15">
        <v>9</v>
      </c>
      <c r="E13" s="4" t="s">
        <v>45</v>
      </c>
      <c r="F13" s="4" t="s">
        <v>39</v>
      </c>
      <c r="G13" s="4" t="s">
        <v>44</v>
      </c>
      <c r="H13" s="7"/>
      <c r="I13" s="5"/>
      <c r="J13" s="4"/>
      <c r="K13" s="4"/>
    </row>
    <row r="14" spans="2:14" s="2" customFormat="1" x14ac:dyDescent="0.25">
      <c r="B14" s="4" t="s">
        <v>21</v>
      </c>
      <c r="C14" s="25">
        <v>42182</v>
      </c>
      <c r="D14" s="26">
        <v>35.78</v>
      </c>
      <c r="E14" s="27" t="s">
        <v>98</v>
      </c>
      <c r="F14" s="27" t="s">
        <v>51</v>
      </c>
      <c r="G14" s="24" t="s">
        <v>22</v>
      </c>
      <c r="H14"/>
      <c r="I14"/>
      <c r="J14" s="6"/>
      <c r="L14"/>
      <c r="M14"/>
      <c r="N14" s="14"/>
    </row>
    <row r="15" spans="2:14" x14ac:dyDescent="0.25">
      <c r="B15" s="4" t="s">
        <v>75</v>
      </c>
      <c r="C15" s="20">
        <v>42196</v>
      </c>
      <c r="D15" s="1">
        <v>2.85</v>
      </c>
      <c r="E15" t="s">
        <v>50</v>
      </c>
      <c r="F15" t="s">
        <v>51</v>
      </c>
      <c r="G15" t="s">
        <v>52</v>
      </c>
      <c r="H15" s="8"/>
    </row>
    <row r="16" spans="2:14" x14ac:dyDescent="0.25">
      <c r="B16" s="4" t="s">
        <v>75</v>
      </c>
      <c r="C16" s="20">
        <v>42196</v>
      </c>
      <c r="D16" s="1">
        <v>1.35</v>
      </c>
      <c r="E16" t="s">
        <v>59</v>
      </c>
      <c r="F16" t="s">
        <v>51</v>
      </c>
      <c r="H16" s="8"/>
    </row>
    <row r="17" spans="2:14" x14ac:dyDescent="0.25">
      <c r="B17" s="4" t="s">
        <v>75</v>
      </c>
      <c r="C17" s="20">
        <v>42196</v>
      </c>
      <c r="D17" s="1">
        <v>1.5</v>
      </c>
      <c r="E17" t="s">
        <v>59</v>
      </c>
      <c r="F17" t="s">
        <v>51</v>
      </c>
      <c r="H17" s="8"/>
    </row>
    <row r="18" spans="2:14" x14ac:dyDescent="0.25">
      <c r="B18" s="4" t="s">
        <v>75</v>
      </c>
      <c r="C18" s="20">
        <v>42196</v>
      </c>
      <c r="D18" s="1">
        <v>2.85</v>
      </c>
      <c r="E18" t="s">
        <v>85</v>
      </c>
      <c r="F18" t="s">
        <v>51</v>
      </c>
      <c r="G18" t="s">
        <v>52</v>
      </c>
      <c r="H18" s="8"/>
    </row>
    <row r="19" spans="2:14" x14ac:dyDescent="0.25">
      <c r="B19" s="4" t="s">
        <v>75</v>
      </c>
      <c r="C19" s="20">
        <v>42198</v>
      </c>
      <c r="D19" s="1">
        <v>4</v>
      </c>
      <c r="E19" t="s">
        <v>60</v>
      </c>
      <c r="F19" t="s">
        <v>51</v>
      </c>
      <c r="G19" t="s">
        <v>61</v>
      </c>
      <c r="H19" s="8"/>
    </row>
    <row r="20" spans="2:14" x14ac:dyDescent="0.25">
      <c r="B20" s="4" t="s">
        <v>75</v>
      </c>
      <c r="C20" s="20">
        <v>42200</v>
      </c>
      <c r="D20" s="1">
        <v>2.85</v>
      </c>
      <c r="E20" t="s">
        <v>50</v>
      </c>
      <c r="F20" t="s">
        <v>51</v>
      </c>
      <c r="H20" s="8"/>
    </row>
    <row r="21" spans="2:14" x14ac:dyDescent="0.25">
      <c r="B21" s="4" t="s">
        <v>75</v>
      </c>
      <c r="C21" s="20">
        <v>42200</v>
      </c>
      <c r="D21" s="1">
        <v>3</v>
      </c>
      <c r="E21" t="s">
        <v>59</v>
      </c>
      <c r="F21" t="s">
        <v>51</v>
      </c>
      <c r="H21" s="8"/>
    </row>
    <row r="22" spans="2:14" x14ac:dyDescent="0.25">
      <c r="B22" s="4" t="s">
        <v>75</v>
      </c>
      <c r="C22" s="20">
        <v>42200</v>
      </c>
      <c r="D22" s="1">
        <v>3.15</v>
      </c>
      <c r="E22" t="s">
        <v>85</v>
      </c>
      <c r="F22" t="s">
        <v>51</v>
      </c>
      <c r="G22" t="s">
        <v>52</v>
      </c>
      <c r="H22" s="8"/>
    </row>
    <row r="23" spans="2:14" x14ac:dyDescent="0.25">
      <c r="B23" s="4" t="s">
        <v>15</v>
      </c>
      <c r="D23" s="1">
        <v>21.75</v>
      </c>
      <c r="E23" t="s">
        <v>37</v>
      </c>
      <c r="F23" t="s">
        <v>103</v>
      </c>
      <c r="I23" s="5"/>
      <c r="J23" s="4"/>
      <c r="K23" s="4"/>
    </row>
    <row r="24" spans="2:14" x14ac:dyDescent="0.25">
      <c r="B24" s="4" t="s">
        <v>21</v>
      </c>
      <c r="C24" s="25">
        <v>42146</v>
      </c>
      <c r="D24" s="26">
        <v>52.98</v>
      </c>
      <c r="E24" s="27" t="s">
        <v>100</v>
      </c>
      <c r="F24" s="27" t="s">
        <v>51</v>
      </c>
      <c r="G24" t="s">
        <v>94</v>
      </c>
    </row>
    <row r="25" spans="2:14" x14ac:dyDescent="0.25">
      <c r="C25" s="25"/>
      <c r="D25" s="26"/>
      <c r="E25" s="27"/>
      <c r="F25" s="27"/>
    </row>
    <row r="26" spans="2:14" x14ac:dyDescent="0.25">
      <c r="C26" s="4"/>
      <c r="D26" s="46">
        <f>SUM(D6:D25)</f>
        <v>1047.06</v>
      </c>
      <c r="E26" s="4"/>
      <c r="F26" s="18"/>
      <c r="G26" s="18"/>
    </row>
    <row r="27" spans="2:14" x14ac:dyDescent="0.25">
      <c r="C27" s="4"/>
      <c r="D27" s="15"/>
      <c r="E27" s="4"/>
      <c r="F27" s="18"/>
      <c r="G27" s="18"/>
    </row>
    <row r="28" spans="2:14" x14ac:dyDescent="0.25">
      <c r="B28" s="29" t="s">
        <v>105</v>
      </c>
      <c r="C28" s="4"/>
      <c r="D28" s="15"/>
      <c r="E28" s="4"/>
      <c r="F28" s="18"/>
      <c r="G28" s="18"/>
    </row>
    <row r="29" spans="2:14" s="39" customFormat="1" ht="17.25" x14ac:dyDescent="0.4">
      <c r="B29" s="37"/>
      <c r="C29" s="30" t="s">
        <v>31</v>
      </c>
      <c r="D29" s="31" t="s">
        <v>32</v>
      </c>
      <c r="E29" s="30" t="s">
        <v>33</v>
      </c>
      <c r="F29" s="32" t="s">
        <v>43</v>
      </c>
      <c r="G29" s="32" t="s">
        <v>34</v>
      </c>
      <c r="H29" s="38"/>
      <c r="J29" s="40"/>
      <c r="K29" s="40"/>
      <c r="L29" s="40"/>
      <c r="M29" s="40"/>
      <c r="N29" s="41"/>
    </row>
    <row r="30" spans="2:14" x14ac:dyDescent="0.25">
      <c r="B30" s="4" t="s">
        <v>68</v>
      </c>
      <c r="C30" s="20">
        <v>42196</v>
      </c>
      <c r="D30" s="1">
        <v>38.68</v>
      </c>
      <c r="E30" t="s">
        <v>78</v>
      </c>
      <c r="F30" t="s">
        <v>79</v>
      </c>
      <c r="H30" s="8"/>
    </row>
    <row r="31" spans="2:14" x14ac:dyDescent="0.25">
      <c r="B31" s="4" t="s">
        <v>68</v>
      </c>
      <c r="C31" s="20">
        <v>42200</v>
      </c>
      <c r="D31" s="1">
        <v>39.75</v>
      </c>
      <c r="E31" t="s">
        <v>80</v>
      </c>
      <c r="F31" t="s">
        <v>79</v>
      </c>
      <c r="H31" s="8"/>
    </row>
    <row r="32" spans="2:14" x14ac:dyDescent="0.25">
      <c r="B32" s="4" t="s">
        <v>68</v>
      </c>
      <c r="C32" s="20">
        <v>42201</v>
      </c>
      <c r="D32" s="1">
        <v>23.12</v>
      </c>
      <c r="E32" t="s">
        <v>81</v>
      </c>
      <c r="F32" t="s">
        <v>79</v>
      </c>
      <c r="G32" t="s">
        <v>82</v>
      </c>
      <c r="H32" s="8"/>
    </row>
    <row r="33" spans="2:14" x14ac:dyDescent="0.25">
      <c r="B33" s="18" t="s">
        <v>2</v>
      </c>
      <c r="C33" s="17">
        <v>42187</v>
      </c>
      <c r="D33" s="15">
        <v>-70</v>
      </c>
      <c r="E33" s="4" t="s">
        <v>109</v>
      </c>
      <c r="F33" s="18" t="s">
        <v>110</v>
      </c>
      <c r="G33" s="18" t="s">
        <v>111</v>
      </c>
    </row>
    <row r="34" spans="2:14" x14ac:dyDescent="0.25">
      <c r="B34" s="18"/>
      <c r="C34" s="47"/>
      <c r="D34" s="15"/>
      <c r="E34" s="4"/>
      <c r="F34" s="18"/>
      <c r="G34" s="18"/>
    </row>
    <row r="35" spans="2:14" x14ac:dyDescent="0.25">
      <c r="C35" s="4"/>
      <c r="D35" s="48">
        <f>SUM(D30:D33)</f>
        <v>31.550000000000011</v>
      </c>
      <c r="E35" s="4"/>
      <c r="F35" s="18"/>
      <c r="G35" s="18"/>
    </row>
    <row r="36" spans="2:14" x14ac:dyDescent="0.25">
      <c r="C36" s="4"/>
      <c r="D36" s="15"/>
      <c r="E36" s="4"/>
      <c r="F36" s="18"/>
      <c r="G36" s="18"/>
    </row>
    <row r="37" spans="2:14" x14ac:dyDescent="0.25">
      <c r="B37" s="29" t="s">
        <v>106</v>
      </c>
    </row>
    <row r="38" spans="2:14" s="2" customFormat="1" x14ac:dyDescent="0.25">
      <c r="B38" s="4"/>
      <c r="C38" s="30" t="s">
        <v>31</v>
      </c>
      <c r="D38" s="31" t="s">
        <v>32</v>
      </c>
      <c r="E38" s="30" t="s">
        <v>33</v>
      </c>
      <c r="F38" s="32" t="s">
        <v>43</v>
      </c>
      <c r="G38" s="32" t="s">
        <v>34</v>
      </c>
      <c r="H38" s="7"/>
      <c r="I38" s="5"/>
      <c r="J38" s="4"/>
      <c r="K38" s="4"/>
      <c r="L38" s="4"/>
      <c r="M38"/>
      <c r="N38" s="14"/>
    </row>
    <row r="39" spans="2:14" s="2" customFormat="1" x14ac:dyDescent="0.25">
      <c r="B39" s="18" t="s">
        <v>2</v>
      </c>
      <c r="C39" s="20">
        <v>42196</v>
      </c>
      <c r="D39" s="1">
        <v>5.61</v>
      </c>
      <c r="E39" s="18" t="s">
        <v>69</v>
      </c>
      <c r="F39" s="18" t="s">
        <v>65</v>
      </c>
      <c r="G39"/>
      <c r="H39" s="7"/>
      <c r="I39" s="5"/>
      <c r="J39" s="4"/>
      <c r="K39" s="4"/>
      <c r="L39" s="4"/>
      <c r="M39" s="4"/>
      <c r="N39" s="16"/>
    </row>
    <row r="40" spans="2:14" s="2" customFormat="1" x14ac:dyDescent="0.25">
      <c r="B40" s="18" t="s">
        <v>2</v>
      </c>
      <c r="C40" s="17">
        <v>42197</v>
      </c>
      <c r="D40" s="15">
        <v>3.3</v>
      </c>
      <c r="E40" s="18" t="s">
        <v>70</v>
      </c>
      <c r="F40" s="18" t="s">
        <v>65</v>
      </c>
      <c r="G40" s="4" t="s">
        <v>71</v>
      </c>
      <c r="H40" s="7"/>
      <c r="I40" s="5"/>
      <c r="J40" s="4"/>
      <c r="K40" s="4"/>
      <c r="L40" s="4"/>
      <c r="M40" s="4"/>
      <c r="N40" s="16"/>
    </row>
    <row r="41" spans="2:14" s="2" customFormat="1" x14ac:dyDescent="0.25">
      <c r="B41" s="18" t="s">
        <v>2</v>
      </c>
      <c r="C41" s="17">
        <v>42199</v>
      </c>
      <c r="D41" s="15">
        <v>7.41</v>
      </c>
      <c r="E41" s="18" t="s">
        <v>74</v>
      </c>
      <c r="F41" s="18" t="s">
        <v>65</v>
      </c>
      <c r="G41" s="4"/>
      <c r="H41" s="7"/>
      <c r="I41" s="5"/>
      <c r="J41" s="4"/>
      <c r="K41" s="4"/>
      <c r="L41" s="4"/>
      <c r="M41" s="4"/>
      <c r="N41" s="16"/>
    </row>
    <row r="42" spans="2:14" s="2" customFormat="1" x14ac:dyDescent="0.25">
      <c r="B42" s="4" t="s">
        <v>21</v>
      </c>
      <c r="C42" s="17">
        <v>42197</v>
      </c>
      <c r="D42" s="15">
        <v>6.48</v>
      </c>
      <c r="E42" s="18" t="s">
        <v>72</v>
      </c>
      <c r="F42" s="18" t="s">
        <v>65</v>
      </c>
      <c r="G42" s="18" t="s">
        <v>73</v>
      </c>
      <c r="H42" s="7"/>
      <c r="I42" s="5"/>
      <c r="J42" s="4"/>
      <c r="K42" s="4"/>
      <c r="L42"/>
      <c r="M42"/>
      <c r="N42" s="14"/>
    </row>
    <row r="43" spans="2:14" s="2" customFormat="1" x14ac:dyDescent="0.25">
      <c r="B43" s="4" t="s">
        <v>21</v>
      </c>
      <c r="C43" s="17">
        <v>42197</v>
      </c>
      <c r="D43" s="15">
        <v>8.66</v>
      </c>
      <c r="E43" s="18" t="s">
        <v>72</v>
      </c>
      <c r="F43" s="18" t="s">
        <v>65</v>
      </c>
      <c r="G43" s="4"/>
      <c r="H43" s="7"/>
      <c r="I43" s="5"/>
      <c r="J43" s="4"/>
      <c r="K43" s="4"/>
      <c r="L43"/>
      <c r="M43"/>
      <c r="N43" s="14"/>
    </row>
    <row r="44" spans="2:14" s="2" customFormat="1" x14ac:dyDescent="0.25">
      <c r="B44" s="4" t="s">
        <v>21</v>
      </c>
      <c r="C44" s="20">
        <v>42198</v>
      </c>
      <c r="D44" s="1">
        <v>6.49</v>
      </c>
      <c r="E44" s="18" t="s">
        <v>72</v>
      </c>
      <c r="F44" s="18" t="s">
        <v>65</v>
      </c>
      <c r="G44"/>
      <c r="H44" s="6"/>
      <c r="J44"/>
      <c r="K44"/>
      <c r="L44"/>
      <c r="M44"/>
      <c r="N44" s="14"/>
    </row>
    <row r="45" spans="2:14" s="2" customFormat="1" x14ac:dyDescent="0.25">
      <c r="B45" s="4" t="s">
        <v>68</v>
      </c>
      <c r="C45" s="20">
        <v>42200</v>
      </c>
      <c r="D45" s="1">
        <v>44.68</v>
      </c>
      <c r="E45" t="s">
        <v>66</v>
      </c>
      <c r="F45" t="s">
        <v>67</v>
      </c>
      <c r="G45"/>
      <c r="H45" s="8"/>
      <c r="J45"/>
      <c r="K45"/>
      <c r="L45"/>
      <c r="M45"/>
      <c r="N45" s="14"/>
    </row>
    <row r="46" spans="2:14" s="2" customFormat="1" x14ac:dyDescent="0.25">
      <c r="B46" s="4" t="s">
        <v>68</v>
      </c>
      <c r="C46" s="20">
        <v>42196</v>
      </c>
      <c r="D46" s="1">
        <v>40</v>
      </c>
      <c r="E46" t="s">
        <v>63</v>
      </c>
      <c r="F46" t="s">
        <v>65</v>
      </c>
      <c r="G46"/>
      <c r="H46" s="8"/>
      <c r="J46"/>
      <c r="K46"/>
      <c r="L46"/>
      <c r="M46"/>
      <c r="N46" s="14"/>
    </row>
    <row r="47" spans="2:14" s="2" customFormat="1" x14ac:dyDescent="0.25">
      <c r="B47" s="4" t="s">
        <v>68</v>
      </c>
      <c r="C47" s="20">
        <v>42200</v>
      </c>
      <c r="D47" s="1">
        <v>43.64</v>
      </c>
      <c r="E47" t="s">
        <v>64</v>
      </c>
      <c r="F47" t="s">
        <v>65</v>
      </c>
      <c r="G47"/>
      <c r="H47" s="8"/>
      <c r="J47"/>
      <c r="K47"/>
      <c r="L47"/>
      <c r="M47"/>
      <c r="N47" s="14"/>
    </row>
    <row r="48" spans="2:14" s="2" customFormat="1" x14ac:dyDescent="0.25">
      <c r="B48" s="4"/>
      <c r="C48" s="20"/>
      <c r="D48" s="22"/>
      <c r="E48" s="18"/>
      <c r="F48" s="18"/>
      <c r="G48"/>
      <c r="H48" s="6"/>
      <c r="J48"/>
      <c r="K48"/>
      <c r="L48"/>
      <c r="M48"/>
      <c r="N48" s="14"/>
    </row>
    <row r="49" spans="2:14" s="2" customFormat="1" x14ac:dyDescent="0.25">
      <c r="B49" s="4"/>
      <c r="C49" s="20"/>
      <c r="D49" s="43">
        <f>SUM(D39:D47)</f>
        <v>166.26999999999998</v>
      </c>
      <c r="E49" s="18"/>
      <c r="F49" s="18"/>
      <c r="G49"/>
      <c r="H49" s="6"/>
      <c r="J49"/>
      <c r="K49"/>
      <c r="L49"/>
      <c r="M49"/>
      <c r="N49" s="14"/>
    </row>
    <row r="50" spans="2:14" s="2" customFormat="1" x14ac:dyDescent="0.25">
      <c r="B50" s="4"/>
      <c r="C50" s="30"/>
      <c r="D50" s="31"/>
      <c r="E50" s="30"/>
      <c r="F50" s="32"/>
      <c r="G50" s="32"/>
      <c r="H50" s="7"/>
      <c r="I50" s="5"/>
      <c r="J50" s="4"/>
      <c r="K50" s="4"/>
      <c r="L50" s="4"/>
      <c r="M50"/>
      <c r="N50" s="14"/>
    </row>
    <row r="51" spans="2:14" s="2" customFormat="1" x14ac:dyDescent="0.25">
      <c r="B51" s="42" t="s">
        <v>107</v>
      </c>
      <c r="C51" s="30"/>
      <c r="D51" s="31"/>
      <c r="E51" s="30"/>
      <c r="F51" s="32"/>
      <c r="G51" s="32"/>
      <c r="H51" s="7"/>
      <c r="I51" s="5"/>
      <c r="J51" s="4"/>
      <c r="K51" s="4"/>
      <c r="L51" s="4"/>
      <c r="M51"/>
      <c r="N51" s="14"/>
    </row>
    <row r="52" spans="2:14" s="2" customFormat="1" x14ac:dyDescent="0.25">
      <c r="B52" s="4"/>
      <c r="C52" s="30" t="s">
        <v>31</v>
      </c>
      <c r="D52" s="31" t="s">
        <v>32</v>
      </c>
      <c r="E52" s="30" t="s">
        <v>33</v>
      </c>
      <c r="F52" s="32" t="s">
        <v>43</v>
      </c>
      <c r="G52" s="32" t="s">
        <v>34</v>
      </c>
      <c r="H52" s="7"/>
      <c r="I52" s="5"/>
      <c r="J52"/>
      <c r="K52"/>
      <c r="L52"/>
      <c r="M52"/>
      <c r="N52" s="14"/>
    </row>
    <row r="53" spans="2:14" s="2" customFormat="1" x14ac:dyDescent="0.25">
      <c r="B53" s="4" t="s">
        <v>68</v>
      </c>
      <c r="C53" s="20">
        <v>42201</v>
      </c>
      <c r="D53" s="1">
        <v>35</v>
      </c>
      <c r="E53" t="s">
        <v>88</v>
      </c>
      <c r="F53" t="s">
        <v>89</v>
      </c>
      <c r="G53"/>
      <c r="H53" s="8"/>
      <c r="J53"/>
      <c r="K53"/>
      <c r="L53"/>
      <c r="M53"/>
      <c r="N53" s="14"/>
    </row>
    <row r="54" spans="2:14" s="2" customFormat="1" x14ac:dyDescent="0.25">
      <c r="B54" s="4" t="s">
        <v>68</v>
      </c>
      <c r="C54" s="20">
        <v>42200</v>
      </c>
      <c r="D54" s="1">
        <v>40</v>
      </c>
      <c r="E54" t="s">
        <v>86</v>
      </c>
      <c r="F54" t="s">
        <v>87</v>
      </c>
      <c r="G54"/>
      <c r="H54" s="8"/>
      <c r="J54"/>
      <c r="K54"/>
      <c r="L54"/>
      <c r="M54"/>
      <c r="N54" s="14"/>
    </row>
    <row r="55" spans="2:14" x14ac:dyDescent="0.25">
      <c r="C55" s="25"/>
      <c r="D55" s="44"/>
      <c r="E55" s="27"/>
      <c r="F55" s="27"/>
    </row>
    <row r="56" spans="2:14" s="2" customFormat="1" x14ac:dyDescent="0.25">
      <c r="B56" s="4"/>
      <c r="C56" s="30"/>
      <c r="D56" s="45">
        <f>SUM(D53:D54)</f>
        <v>75</v>
      </c>
      <c r="E56" s="30"/>
      <c r="F56" s="32"/>
      <c r="G56" s="32"/>
      <c r="H56" s="7"/>
      <c r="I56" s="5"/>
      <c r="J56" s="4"/>
      <c r="K56" s="4"/>
      <c r="L56" s="4"/>
      <c r="M56"/>
      <c r="N56" s="14"/>
    </row>
    <row r="57" spans="2:14" s="2" customFormat="1" x14ac:dyDescent="0.25">
      <c r="B57" s="4"/>
      <c r="C57" s="30"/>
      <c r="D57" s="31"/>
      <c r="E57" s="30"/>
      <c r="F57" s="32"/>
      <c r="G57" s="32"/>
      <c r="H57" s="7"/>
      <c r="I57" s="5"/>
      <c r="J57" s="4"/>
      <c r="K57" s="4"/>
      <c r="L57" s="4"/>
      <c r="M57"/>
      <c r="N57" s="14"/>
    </row>
    <row r="58" spans="2:14" x14ac:dyDescent="0.25">
      <c r="B58" s="29" t="s">
        <v>108</v>
      </c>
    </row>
    <row r="59" spans="2:14" s="2" customFormat="1" x14ac:dyDescent="0.25">
      <c r="B59" s="4"/>
      <c r="C59" s="30" t="s">
        <v>31</v>
      </c>
      <c r="D59" s="31" t="s">
        <v>32</v>
      </c>
      <c r="E59" s="30" t="s">
        <v>33</v>
      </c>
      <c r="F59" s="32" t="s">
        <v>43</v>
      </c>
      <c r="G59" s="32" t="s">
        <v>34</v>
      </c>
      <c r="H59" s="6"/>
      <c r="J59"/>
      <c r="K59"/>
      <c r="L59"/>
      <c r="M59"/>
      <c r="N59" s="14"/>
    </row>
    <row r="60" spans="2:14" x14ac:dyDescent="0.25">
      <c r="B60" s="18" t="s">
        <v>2</v>
      </c>
      <c r="C60" s="17">
        <v>42197</v>
      </c>
      <c r="D60" s="15">
        <f>77.31-34.99-2.14</f>
        <v>40.18</v>
      </c>
      <c r="E60" s="4" t="s">
        <v>48</v>
      </c>
      <c r="F60" s="4" t="s">
        <v>58</v>
      </c>
      <c r="G60" s="4" t="s">
        <v>49</v>
      </c>
      <c r="H60" s="7"/>
      <c r="I60" s="5"/>
      <c r="J60" s="4"/>
      <c r="K60" s="4"/>
      <c r="L60" s="4"/>
      <c r="M60" s="4"/>
      <c r="N60" s="16"/>
    </row>
    <row r="61" spans="2:14" x14ac:dyDescent="0.25">
      <c r="B61" s="4" t="s">
        <v>68</v>
      </c>
      <c r="C61" s="20">
        <v>42200</v>
      </c>
      <c r="D61" s="1">
        <v>40.549999999999997</v>
      </c>
      <c r="E61" t="s">
        <v>41</v>
      </c>
      <c r="F61" t="s">
        <v>58</v>
      </c>
      <c r="H61" s="8"/>
    </row>
    <row r="62" spans="2:14" x14ac:dyDescent="0.25">
      <c r="B62" s="4" t="s">
        <v>68</v>
      </c>
      <c r="C62" s="20">
        <v>42205</v>
      </c>
      <c r="D62" s="1">
        <v>13.45</v>
      </c>
      <c r="E62" t="s">
        <v>101</v>
      </c>
      <c r="F62" t="s">
        <v>58</v>
      </c>
      <c r="H62" s="8"/>
    </row>
    <row r="63" spans="2:14" x14ac:dyDescent="0.25">
      <c r="B63" s="4" t="s">
        <v>21</v>
      </c>
      <c r="C63" s="17">
        <v>42197</v>
      </c>
      <c r="D63" s="15">
        <v>34.99</v>
      </c>
      <c r="E63" s="4" t="s">
        <v>46</v>
      </c>
      <c r="F63" s="4" t="s">
        <v>58</v>
      </c>
      <c r="G63" s="4" t="s">
        <v>47</v>
      </c>
      <c r="H63" s="7"/>
      <c r="I63" s="5"/>
      <c r="J63" s="4"/>
      <c r="K63" s="4"/>
    </row>
    <row r="64" spans="2:14" x14ac:dyDescent="0.25">
      <c r="B64" s="4" t="s">
        <v>21</v>
      </c>
      <c r="C64" s="20">
        <v>42170</v>
      </c>
      <c r="D64" s="15">
        <v>14.35</v>
      </c>
      <c r="E64" s="18" t="s">
        <v>96</v>
      </c>
      <c r="F64" s="18" t="s">
        <v>58</v>
      </c>
    </row>
    <row r="65" spans="2:12" x14ac:dyDescent="0.25">
      <c r="B65" s="4" t="s">
        <v>21</v>
      </c>
      <c r="C65" s="20">
        <v>42192</v>
      </c>
      <c r="D65" s="15">
        <v>14.35</v>
      </c>
      <c r="E65" s="18" t="s">
        <v>95</v>
      </c>
      <c r="F65" s="18" t="s">
        <v>58</v>
      </c>
      <c r="G65" t="s">
        <v>97</v>
      </c>
    </row>
    <row r="66" spans="2:12" x14ac:dyDescent="0.25">
      <c r="B66" s="4" t="s">
        <v>75</v>
      </c>
      <c r="C66" s="20">
        <v>42198</v>
      </c>
      <c r="D66" s="1">
        <v>20</v>
      </c>
      <c r="E66" t="s">
        <v>76</v>
      </c>
      <c r="F66" t="s">
        <v>57</v>
      </c>
      <c r="G66" t="s">
        <v>77</v>
      </c>
      <c r="H66" s="8"/>
    </row>
    <row r="67" spans="2:12" x14ac:dyDescent="0.25">
      <c r="B67" s="4" t="s">
        <v>13</v>
      </c>
      <c r="C67" s="20">
        <v>42198</v>
      </c>
      <c r="D67" s="15">
        <v>32</v>
      </c>
      <c r="E67" s="4" t="s">
        <v>56</v>
      </c>
      <c r="F67" s="4" t="s">
        <v>57</v>
      </c>
      <c r="G67" s="4"/>
      <c r="H67" s="7"/>
      <c r="I67" s="5"/>
      <c r="J67" s="4"/>
      <c r="K67" s="4"/>
      <c r="L67" s="4"/>
    </row>
    <row r="68" spans="2:12" x14ac:dyDescent="0.25">
      <c r="D68" s="22"/>
    </row>
    <row r="69" spans="2:12" x14ac:dyDescent="0.25">
      <c r="D69" s="43">
        <f>SUM(D60:D68)</f>
        <v>209.86999999999998</v>
      </c>
    </row>
    <row r="72" spans="2:12" x14ac:dyDescent="0.25">
      <c r="B72" s="4" t="s">
        <v>112</v>
      </c>
      <c r="D72" s="1">
        <f>D26</f>
        <v>1047.06</v>
      </c>
      <c r="E72" t="s">
        <v>113</v>
      </c>
    </row>
    <row r="73" spans="2:12" x14ac:dyDescent="0.25">
      <c r="D73" s="1">
        <f>D35</f>
        <v>31.550000000000011</v>
      </c>
      <c r="E73" t="s">
        <v>114</v>
      </c>
    </row>
    <row r="74" spans="2:12" x14ac:dyDescent="0.25">
      <c r="D74" s="1">
        <f>D49</f>
        <v>166.26999999999998</v>
      </c>
      <c r="E74" t="s">
        <v>115</v>
      </c>
    </row>
    <row r="75" spans="2:12" x14ac:dyDescent="0.25">
      <c r="D75" s="1">
        <f>D56</f>
        <v>75</v>
      </c>
      <c r="E75" t="s">
        <v>116</v>
      </c>
    </row>
    <row r="76" spans="2:12" x14ac:dyDescent="0.25">
      <c r="D76" s="1">
        <f>D69</f>
        <v>209.86999999999998</v>
      </c>
      <c r="E76" t="s">
        <v>117</v>
      </c>
    </row>
    <row r="77" spans="2:12" x14ac:dyDescent="0.25">
      <c r="D77" s="1">
        <f>SUM(D72:D76)</f>
        <v>1529.7499999999998</v>
      </c>
    </row>
    <row r="84" spans="2:14" x14ac:dyDescent="0.25">
      <c r="B84" s="18"/>
      <c r="C84" s="17"/>
      <c r="D84" s="15"/>
      <c r="E84" s="4"/>
      <c r="F84" s="4"/>
      <c r="G84" s="4"/>
      <c r="H84" s="7"/>
      <c r="I84" s="5"/>
      <c r="J84" s="4"/>
      <c r="K84" s="4"/>
      <c r="L84" s="4"/>
      <c r="M84" s="4"/>
      <c r="N84" s="16"/>
    </row>
    <row r="85" spans="2:14" x14ac:dyDescent="0.25">
      <c r="C85" s="20"/>
      <c r="H85" s="8"/>
    </row>
    <row r="86" spans="2:14" x14ac:dyDescent="0.25">
      <c r="C86" s="20"/>
      <c r="H86" s="8"/>
    </row>
    <row r="87" spans="2:14" x14ac:dyDescent="0.25">
      <c r="C87" s="20"/>
      <c r="D87" s="15"/>
      <c r="E87" s="4"/>
      <c r="F87" s="4"/>
      <c r="G87" s="4"/>
      <c r="H87" s="7"/>
      <c r="I87" s="5"/>
      <c r="J87" s="4"/>
      <c r="K87" s="4"/>
      <c r="L87" s="4"/>
    </row>
    <row r="88" spans="2:14" x14ac:dyDescent="0.25">
      <c r="C88" s="20"/>
      <c r="D88" s="15"/>
      <c r="E88" s="18"/>
      <c r="F88" s="18"/>
      <c r="G88" s="4"/>
      <c r="H88" s="7"/>
      <c r="I88" s="5"/>
      <c r="J88" s="4"/>
      <c r="K88" s="4"/>
      <c r="L88" s="4"/>
    </row>
    <row r="89" spans="2:14" x14ac:dyDescent="0.25">
      <c r="C89" s="20"/>
      <c r="E89" s="18"/>
    </row>
    <row r="90" spans="2:14" x14ac:dyDescent="0.25">
      <c r="C90" s="20"/>
      <c r="E90" s="18"/>
    </row>
    <row r="91" spans="2:14" x14ac:dyDescent="0.25">
      <c r="C91" s="17"/>
      <c r="D91" s="15"/>
      <c r="E91" s="4"/>
      <c r="F91" s="4"/>
      <c r="G91" s="4"/>
      <c r="H91" s="7"/>
      <c r="I91" s="5"/>
      <c r="J91" s="4"/>
      <c r="K91" s="4"/>
    </row>
    <row r="92" spans="2:14" x14ac:dyDescent="0.25">
      <c r="C92" s="20"/>
      <c r="H92" s="8"/>
    </row>
    <row r="93" spans="2:14" x14ac:dyDescent="0.25">
      <c r="C93" s="20"/>
      <c r="H93" s="8"/>
    </row>
    <row r="94" spans="2:14" x14ac:dyDescent="0.25">
      <c r="C94" s="20"/>
      <c r="H94" s="8"/>
    </row>
    <row r="95" spans="2:14" x14ac:dyDescent="0.25">
      <c r="C95" s="20"/>
      <c r="H95" s="8"/>
    </row>
    <row r="96" spans="2:14" x14ac:dyDescent="0.25">
      <c r="C96" s="20"/>
      <c r="H96" s="8"/>
    </row>
    <row r="97" spans="2:14" x14ac:dyDescent="0.25">
      <c r="C97" s="20"/>
      <c r="H97" s="8"/>
    </row>
    <row r="98" spans="2:14" x14ac:dyDescent="0.25">
      <c r="C98" s="20"/>
      <c r="H98" s="8"/>
    </row>
    <row r="99" spans="2:14" x14ac:dyDescent="0.25">
      <c r="C99" s="20"/>
      <c r="H99" s="8"/>
    </row>
    <row r="100" spans="2:14" x14ac:dyDescent="0.25">
      <c r="I100" s="5"/>
      <c r="J100" s="4"/>
      <c r="K100" s="4"/>
    </row>
    <row r="101" spans="2:14" x14ac:dyDescent="0.25">
      <c r="C101" s="4"/>
      <c r="D101" s="15"/>
      <c r="E101" s="4"/>
      <c r="F101" s="4"/>
      <c r="G101" s="4"/>
      <c r="H101" s="7"/>
      <c r="I101" s="5"/>
      <c r="J101" s="4"/>
      <c r="K101" s="4"/>
      <c r="L101" s="4"/>
      <c r="M101" s="4"/>
      <c r="N101" s="16"/>
    </row>
    <row r="102" spans="2:14" x14ac:dyDescent="0.25">
      <c r="C102" s="4"/>
      <c r="D102" s="15"/>
      <c r="E102" s="4"/>
      <c r="F102" s="4"/>
      <c r="G102" s="4"/>
      <c r="H102" s="7"/>
      <c r="I102" s="5"/>
      <c r="J102" s="4"/>
      <c r="K102" s="4"/>
      <c r="L102" s="4"/>
      <c r="M102" s="4"/>
      <c r="N102" s="16"/>
    </row>
    <row r="103" spans="2:14" x14ac:dyDescent="0.25">
      <c r="G103" s="4"/>
      <c r="H103" s="7"/>
      <c r="I103" s="5"/>
      <c r="J103" s="4"/>
      <c r="K103" s="4"/>
    </row>
    <row r="104" spans="2:14" x14ac:dyDescent="0.25">
      <c r="B104" s="28"/>
      <c r="C104" s="4"/>
      <c r="D104" s="15"/>
      <c r="H104" s="8"/>
    </row>
    <row r="105" spans="2:14" x14ac:dyDescent="0.25">
      <c r="B105" s="28"/>
      <c r="D105" s="15"/>
      <c r="H105" s="8"/>
    </row>
    <row r="106" spans="2:14" x14ac:dyDescent="0.25">
      <c r="B106" s="28"/>
      <c r="C106" s="20"/>
      <c r="H106" s="8"/>
    </row>
    <row r="107" spans="2:14" x14ac:dyDescent="0.25">
      <c r="C107" s="17"/>
      <c r="H107" s="8"/>
    </row>
    <row r="108" spans="2:14" x14ac:dyDescent="0.25">
      <c r="B108" s="28"/>
      <c r="C108" s="20"/>
      <c r="D108" s="15"/>
      <c r="H108" s="8"/>
    </row>
    <row r="109" spans="2:14" x14ac:dyDescent="0.25">
      <c r="B109" s="28"/>
      <c r="D109" s="15"/>
    </row>
    <row r="111" spans="2:14" x14ac:dyDescent="0.25">
      <c r="D111" s="15"/>
      <c r="E111" s="4"/>
      <c r="F111" s="4"/>
      <c r="G111" s="4"/>
      <c r="H111" s="7"/>
      <c r="I111" s="5"/>
      <c r="J111" s="4"/>
      <c r="K111" s="4"/>
      <c r="L111" s="4"/>
    </row>
    <row r="112" spans="2:14" x14ac:dyDescent="0.25">
      <c r="D112" s="15"/>
      <c r="E112" s="4"/>
      <c r="F112" s="4"/>
      <c r="G112" s="4"/>
      <c r="H112" s="7"/>
      <c r="I112" s="5"/>
      <c r="J112" s="4"/>
      <c r="K112" s="4"/>
      <c r="L112" s="4"/>
    </row>
    <row r="114" spans="3:14" x14ac:dyDescent="0.25">
      <c r="D114" s="15"/>
    </row>
    <row r="115" spans="3:14" x14ac:dyDescent="0.25">
      <c r="D115" s="15"/>
    </row>
    <row r="117" spans="3:14" x14ac:dyDescent="0.25">
      <c r="C117" s="20"/>
      <c r="D117" s="15"/>
      <c r="E117" s="18"/>
    </row>
    <row r="120" spans="3:14" x14ac:dyDescent="0.25">
      <c r="C120" s="4"/>
      <c r="D120" s="15"/>
      <c r="E120" s="4"/>
      <c r="F120" s="18"/>
      <c r="G120" s="18"/>
    </row>
    <row r="121" spans="3:14" x14ac:dyDescent="0.25">
      <c r="D121" s="15"/>
    </row>
    <row r="123" spans="3:14" s="4" customFormat="1" x14ac:dyDescent="0.25">
      <c r="D123" s="15"/>
      <c r="G123" s="7"/>
      <c r="H123" s="5"/>
      <c r="I123" s="5"/>
      <c r="N123" s="16"/>
    </row>
    <row r="124" spans="3:14" s="4" customFormat="1" x14ac:dyDescent="0.25">
      <c r="D124" s="15"/>
      <c r="G124" s="7"/>
      <c r="H124" s="5"/>
      <c r="I124" s="5"/>
      <c r="N124" s="16"/>
    </row>
    <row r="125" spans="3:14" s="4" customFormat="1" x14ac:dyDescent="0.25">
      <c r="D125" s="15"/>
      <c r="G125" s="7"/>
      <c r="H125" s="5"/>
      <c r="I125" s="5"/>
      <c r="N125" s="16"/>
    </row>
    <row r="126" spans="3:14" s="4" customFormat="1" x14ac:dyDescent="0.25">
      <c r="D126" s="15"/>
      <c r="G126" s="7"/>
      <c r="H126" s="5"/>
      <c r="I126" s="5"/>
      <c r="N126" s="16"/>
    </row>
    <row r="127" spans="3:14" s="4" customFormat="1" x14ac:dyDescent="0.25">
      <c r="D127" s="15"/>
      <c r="G127" s="7"/>
      <c r="H127" s="5"/>
      <c r="I127" s="5"/>
      <c r="N127" s="16"/>
    </row>
    <row r="128" spans="3:14" s="4" customFormat="1" x14ac:dyDescent="0.25">
      <c r="D128" s="15"/>
      <c r="G128" s="7"/>
      <c r="H128" s="5"/>
      <c r="I128" s="5"/>
      <c r="N128" s="16"/>
    </row>
    <row r="129" spans="2:14" s="4" customFormat="1" x14ac:dyDescent="0.25">
      <c r="D129" s="15"/>
      <c r="G129" s="7"/>
      <c r="H129" s="5"/>
      <c r="I129" s="5"/>
      <c r="N129" s="16"/>
    </row>
    <row r="130" spans="2:14" s="4" customFormat="1" x14ac:dyDescent="0.25">
      <c r="D130" s="15"/>
      <c r="F130" s="7"/>
      <c r="G130" s="7"/>
      <c r="H130" s="5"/>
      <c r="I130" s="5"/>
      <c r="N130" s="16"/>
    </row>
    <row r="131" spans="2:14" s="5" customFormat="1" x14ac:dyDescent="0.25">
      <c r="B131" s="4"/>
      <c r="C131" s="4"/>
      <c r="D131" s="15"/>
      <c r="E131" s="4"/>
      <c r="F131" s="4"/>
      <c r="G131" s="7"/>
      <c r="J131" s="4"/>
      <c r="K131" s="4"/>
      <c r="L131" s="4"/>
      <c r="M131" s="4"/>
      <c r="N131" s="16"/>
    </row>
    <row r="132" spans="2:14" s="5" customFormat="1" x14ac:dyDescent="0.25">
      <c r="B132" s="4"/>
      <c r="C132" s="4"/>
      <c r="D132" s="15"/>
      <c r="E132" s="4"/>
      <c r="F132" s="4"/>
      <c r="G132" s="7"/>
      <c r="J132" s="4"/>
      <c r="K132" s="4"/>
      <c r="L132" s="4"/>
      <c r="M132" s="4"/>
      <c r="N132" s="16"/>
    </row>
    <row r="133" spans="2:14" s="5" customFormat="1" x14ac:dyDescent="0.25">
      <c r="B133" s="4"/>
      <c r="C133" s="4"/>
      <c r="D133" s="15"/>
      <c r="E133" s="4"/>
      <c r="F133" s="4"/>
      <c r="G133" s="7"/>
      <c r="J133" s="4"/>
      <c r="K133" s="4"/>
      <c r="L133" s="4"/>
      <c r="M133" s="4"/>
      <c r="N133" s="16"/>
    </row>
    <row r="134" spans="2:14" s="5" customFormat="1" x14ac:dyDescent="0.25">
      <c r="B134" s="4"/>
      <c r="C134" s="4"/>
      <c r="D134" s="15"/>
      <c r="E134" s="4"/>
      <c r="F134" s="4"/>
      <c r="G134" s="7"/>
      <c r="J134" s="4"/>
      <c r="K134" s="4"/>
      <c r="L134" s="4"/>
      <c r="M134" s="4"/>
      <c r="N134" s="16"/>
    </row>
    <row r="135" spans="2:14" s="5" customFormat="1" x14ac:dyDescent="0.25">
      <c r="B135" s="4"/>
      <c r="C135" s="4"/>
      <c r="D135" s="15"/>
      <c r="E135" s="4"/>
      <c r="F135" s="4"/>
      <c r="G135" s="7"/>
      <c r="J135" s="4"/>
      <c r="K135" s="4"/>
      <c r="L135" s="4"/>
      <c r="M135" s="4"/>
      <c r="N135" s="16"/>
    </row>
    <row r="136" spans="2:14" s="5" customFormat="1" x14ac:dyDescent="0.25">
      <c r="B136" s="4"/>
      <c r="C136" s="4"/>
      <c r="D136" s="15"/>
      <c r="E136" s="4"/>
      <c r="F136" s="4"/>
      <c r="G136" s="7"/>
      <c r="J136" s="4"/>
      <c r="K136" s="4"/>
      <c r="L136" s="4"/>
      <c r="M136" s="4"/>
      <c r="N136" s="16"/>
    </row>
    <row r="137" spans="2:14" s="5" customFormat="1" x14ac:dyDescent="0.25">
      <c r="B137" s="4"/>
      <c r="C137" s="4"/>
      <c r="D137" s="15"/>
      <c r="E137" s="4"/>
      <c r="F137" s="4"/>
      <c r="G137" s="7"/>
      <c r="J137" s="4"/>
      <c r="K137" s="4"/>
      <c r="L137" s="4"/>
      <c r="M137" s="4"/>
      <c r="N137" s="16"/>
    </row>
    <row r="138" spans="2:14" s="5" customFormat="1" x14ac:dyDescent="0.25">
      <c r="B138" s="4"/>
      <c r="C138" s="4"/>
      <c r="D138" s="15"/>
      <c r="E138" s="4"/>
      <c r="F138" s="7"/>
      <c r="G138" s="4"/>
      <c r="J138" s="4"/>
      <c r="K138" s="4"/>
      <c r="L138" s="4"/>
      <c r="M138" s="4"/>
      <c r="N138" s="16"/>
    </row>
    <row r="139" spans="2:14" s="5" customFormat="1" x14ac:dyDescent="0.25">
      <c r="B139" s="4"/>
      <c r="C139" s="4"/>
      <c r="D139" s="15"/>
      <c r="E139" s="4"/>
      <c r="F139" s="4"/>
      <c r="G139" s="7"/>
      <c r="J139" s="4"/>
      <c r="K139" s="4"/>
      <c r="L139" s="4"/>
      <c r="M139" s="4"/>
      <c r="N139" s="16"/>
    </row>
    <row r="140" spans="2:14" s="5" customFormat="1" x14ac:dyDescent="0.25">
      <c r="B140" s="4"/>
      <c r="C140" s="4"/>
      <c r="D140" s="15"/>
      <c r="E140" s="4"/>
      <c r="F140" s="4"/>
      <c r="G140" s="7"/>
      <c r="J140" s="4"/>
      <c r="K140" s="4"/>
      <c r="L140" s="4"/>
      <c r="M140" s="4"/>
      <c r="N140" s="16"/>
    </row>
    <row r="141" spans="2:14" s="5" customFormat="1" x14ac:dyDescent="0.25">
      <c r="B141" s="4"/>
      <c r="C141" s="4"/>
      <c r="D141" s="15"/>
      <c r="E141" s="4"/>
      <c r="F141" s="4"/>
      <c r="G141" s="7"/>
      <c r="J141" s="4"/>
      <c r="K141" s="4"/>
      <c r="L141" s="4"/>
      <c r="M141" s="4"/>
      <c r="N141" s="16"/>
    </row>
    <row r="142" spans="2:14" s="2" customFormat="1" x14ac:dyDescent="0.25">
      <c r="B142" s="4"/>
      <c r="C142"/>
      <c r="D142" s="1"/>
      <c r="E142"/>
      <c r="F142"/>
      <c r="G142" s="6"/>
      <c r="J142"/>
      <c r="K142"/>
      <c r="L142"/>
      <c r="M142"/>
      <c r="N142" s="14"/>
    </row>
    <row r="143" spans="2:14" s="2" customFormat="1" x14ac:dyDescent="0.25">
      <c r="B143" s="4"/>
      <c r="C143"/>
      <c r="D143" s="1"/>
      <c r="E143"/>
      <c r="F143"/>
      <c r="G143" s="6"/>
      <c r="J143"/>
      <c r="K143"/>
      <c r="L143"/>
      <c r="M143"/>
      <c r="N143" s="14"/>
    </row>
  </sheetData>
  <sortState ref="B37:N45">
    <sortCondition ref="B37:B45"/>
  </sortState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Planning</vt:lpstr>
      <vt:lpstr>Actual</vt:lpstr>
      <vt:lpstr>Actual for sharing</vt:lpstr>
      <vt:lpstr>Reimbursements</vt:lpstr>
      <vt:lpstr>Actual!Print_Area</vt:lpstr>
      <vt:lpstr>'Actual for sharing'!Print_Area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BTG</dc:creator>
  <cp:keywords/>
  <dc:description/>
  <cp:lastModifiedBy>Robert Sager</cp:lastModifiedBy>
  <cp:revision/>
  <cp:lastPrinted>2016-02-04T16:05:05Z</cp:lastPrinted>
  <dcterms:created xsi:type="dcterms:W3CDTF">2015-06-18T15:30:14Z</dcterms:created>
  <dcterms:modified xsi:type="dcterms:W3CDTF">2016-02-04T16:36:25Z</dcterms:modified>
</cp:coreProperties>
</file>